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ANCIRANJE 2024\"/>
    </mc:Choice>
  </mc:AlternateContent>
  <xr:revisionPtr revIDLastSave="0" documentId="8_{FA0FEAEC-8DAA-4E85-A68B-558F368EA44B}" xr6:coauthVersionLast="47" xr6:coauthVersionMax="47" xr10:uidLastSave="{00000000-0000-0000-0000-000000000000}"/>
  <bookViews>
    <workbookView xWindow="-120" yWindow="-120" windowWidth="29040" windowHeight="15840" tabRatio="797" xr2:uid="{00000000-000D-0000-FFFF-FFFF00000000}"/>
  </bookViews>
  <sheets>
    <sheet name="Sažetak " sheetId="12" r:id="rId1"/>
    <sheet name="P i R -Tablica 1." sheetId="1" r:id="rId2"/>
    <sheet name="P i R -Tablica 2." sheetId="3" r:id="rId3"/>
    <sheet name="R -Tablica 3." sheetId="4" r:id="rId4"/>
    <sheet name="Rač fin-Tablica 4." sheetId="2" r:id="rId5"/>
    <sheet name="Rač fin-Tablica 5." sheetId="8" r:id="rId6"/>
    <sheet name="Posebni dio-Tablica 6." sheetId="11" r:id="rId7"/>
  </sheets>
  <definedNames>
    <definedName name="_xlnm.Print_Titles" localSheetId="1">'P i R -Tablica 1.'!$10:$10</definedName>
    <definedName name="_xlnm.Print_Titles" localSheetId="2">'P i R -Tablica 2.'!$4:$5</definedName>
    <definedName name="_xlnm.Print_Titles" localSheetId="6">'Posebni dio-Tablica 6.'!$9:$9</definedName>
    <definedName name="_xlnm.Print_Titles" localSheetId="3">'R -Tablica 3.'!$3:$4</definedName>
    <definedName name="_xlnm.Print_Area" localSheetId="1">'P i R -Tablica 1.'!$A$1:$G$103</definedName>
    <definedName name="_xlnm.Print_Area" localSheetId="2">'P i R -Tablica 2.'!$A$1:$G$40</definedName>
    <definedName name="_xlnm.Print_Area" localSheetId="3">'R -Tablica 3.'!$A$1:$G$11</definedName>
    <definedName name="_xlnm.Print_Area" localSheetId="5">'Rač fin-Tablica 5.'!$A$1:$G$25</definedName>
    <definedName name="_xlnm.Print_Area" localSheetId="0">'Sažetak 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8" l="1"/>
  <c r="F21" i="8"/>
  <c r="G20" i="8"/>
  <c r="F20" i="8"/>
  <c r="G18" i="8"/>
  <c r="F18" i="8"/>
  <c r="G11" i="8"/>
  <c r="F11" i="8"/>
  <c r="G9" i="8"/>
  <c r="F9" i="8"/>
  <c r="G7" i="8"/>
  <c r="F7" i="8"/>
  <c r="G22" i="2"/>
  <c r="F22" i="2"/>
  <c r="G21" i="2"/>
  <c r="F21" i="2"/>
  <c r="G19" i="2"/>
  <c r="F19" i="2"/>
  <c r="G16" i="2"/>
  <c r="F16" i="2"/>
  <c r="G12" i="2"/>
  <c r="F12" i="2"/>
  <c r="G10" i="2"/>
  <c r="F10" i="2"/>
  <c r="C6" i="8" l="1"/>
  <c r="D6" i="8"/>
  <c r="E6" i="8"/>
  <c r="C8" i="8"/>
  <c r="D8" i="8"/>
  <c r="E8" i="8"/>
  <c r="C10" i="8"/>
  <c r="D10" i="8"/>
  <c r="E10" i="8"/>
  <c r="C17" i="8"/>
  <c r="D17" i="8"/>
  <c r="E17" i="8"/>
  <c r="C19" i="8"/>
  <c r="D19" i="8"/>
  <c r="E19" i="8"/>
  <c r="B19" i="8"/>
  <c r="B17" i="8"/>
  <c r="B10" i="8"/>
  <c r="B8" i="8"/>
  <c r="B6" i="8"/>
  <c r="C18" i="2"/>
  <c r="D18" i="2"/>
  <c r="E18" i="2"/>
  <c r="C20" i="2"/>
  <c r="D20" i="2"/>
  <c r="E20" i="2"/>
  <c r="B20" i="2"/>
  <c r="B18" i="2"/>
  <c r="C9" i="2"/>
  <c r="D9" i="2"/>
  <c r="E9" i="2"/>
  <c r="C11" i="2"/>
  <c r="D11" i="2"/>
  <c r="E11" i="2"/>
  <c r="B11" i="2"/>
  <c r="B9" i="2"/>
  <c r="C22" i="12"/>
  <c r="D22" i="12"/>
  <c r="E22" i="12"/>
  <c r="C23" i="12"/>
  <c r="D23" i="12"/>
  <c r="E23" i="12"/>
  <c r="B23" i="12"/>
  <c r="B17" i="2" l="1"/>
  <c r="B24" i="2" s="1"/>
  <c r="B23" i="8"/>
  <c r="G22" i="12"/>
  <c r="F23" i="12"/>
  <c r="G23" i="12"/>
  <c r="G19" i="8"/>
  <c r="F19" i="8"/>
  <c r="G17" i="8"/>
  <c r="F17" i="8"/>
  <c r="G10" i="8"/>
  <c r="F10" i="8"/>
  <c r="G8" i="8"/>
  <c r="F8" i="8"/>
  <c r="G6" i="8"/>
  <c r="F6" i="8"/>
  <c r="G20" i="2"/>
  <c r="F20" i="2"/>
  <c r="G18" i="2"/>
  <c r="F18" i="2"/>
  <c r="G11" i="2"/>
  <c r="F11" i="2"/>
  <c r="E8" i="2"/>
  <c r="G9" i="2"/>
  <c r="F9" i="2"/>
  <c r="D23" i="8"/>
  <c r="E13" i="8"/>
  <c r="C13" i="8"/>
  <c r="C8" i="2"/>
  <c r="C14" i="2" s="1"/>
  <c r="D8" i="2"/>
  <c r="D14" i="2" s="1"/>
  <c r="C23" i="8"/>
  <c r="E23" i="8"/>
  <c r="D13" i="8"/>
  <c r="B13" i="8"/>
  <c r="E17" i="2"/>
  <c r="C17" i="2"/>
  <c r="C24" i="2" s="1"/>
  <c r="D17" i="2"/>
  <c r="B8" i="2"/>
  <c r="B22" i="12" s="1"/>
  <c r="F22" i="12" s="1"/>
  <c r="C36" i="12"/>
  <c r="B27" i="12" l="1"/>
  <c r="G23" i="8"/>
  <c r="F23" i="8"/>
  <c r="G13" i="8"/>
  <c r="F13" i="8"/>
  <c r="E24" i="2"/>
  <c r="F17" i="2"/>
  <c r="G17" i="2"/>
  <c r="E14" i="2"/>
  <c r="G8" i="2"/>
  <c r="F8" i="2"/>
  <c r="B14" i="2"/>
  <c r="D24" i="2"/>
  <c r="D36" i="12"/>
  <c r="B36" i="12"/>
  <c r="C26" i="12"/>
  <c r="C27" i="12"/>
  <c r="C24" i="12"/>
  <c r="B24" i="12"/>
  <c r="G24" i="2" l="1"/>
  <c r="F24" i="2"/>
  <c r="G14" i="2"/>
  <c r="F14" i="2"/>
  <c r="B26" i="12"/>
  <c r="D27" i="12"/>
  <c r="C28" i="12"/>
  <c r="C38" i="12" s="1"/>
  <c r="D24" i="12"/>
  <c r="D26" i="12"/>
  <c r="E24" i="12"/>
  <c r="E27" i="12" l="1"/>
  <c r="F27" i="12" s="1"/>
  <c r="B28" i="12"/>
  <c r="B38" i="12" s="1"/>
  <c r="E26" i="12"/>
  <c r="F26" i="12" s="1"/>
  <c r="D28" i="12"/>
  <c r="D38" i="12" s="1"/>
  <c r="G27" i="12" l="1"/>
  <c r="E28" i="12"/>
  <c r="G26" i="12"/>
  <c r="E38" i="12" l="1"/>
  <c r="G28" i="12"/>
  <c r="F28" i="12"/>
</calcChain>
</file>

<file path=xl/sharedStrings.xml><?xml version="1.0" encoding="utf-8"?>
<sst xmlns="http://schemas.openxmlformats.org/spreadsheetml/2006/main" count="418" uniqueCount="209">
  <si>
    <t>A. RAČUN PRIHODA I RASHODA</t>
  </si>
  <si>
    <t>6 Prihodi poslovanja</t>
  </si>
  <si>
    <t>63 Pomoći iz inozemstva i od subjekata unutar općeg proračuna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</si>
  <si>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</si>
  <si>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</si>
  <si>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</si>
  <si>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</si>
  <si>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</si>
  <si>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</si>
  <si>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661 Prihodi od prodaje proizvoda i robe te pruženih usluga</t>
  </si>
  <si>
    <t>6615 Prihodi od pruženih usluga</t>
  </si>
  <si>
    <t>7 Prihodi od prodaje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</si>
  <si>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</si>
  <si>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</si>
  <si>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</si>
  <si>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</si>
  <si>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</si>
  <si>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</si>
  <si>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</si>
  <si>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</si>
  <si>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</si>
  <si>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</si>
  <si>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</si>
  <si>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</si>
  <si>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</si>
  <si>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</si>
  <si>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</si>
  <si>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</si>
  <si>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</si>
  <si>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</si>
  <si>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</si>
  <si>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</si>
  <si>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</si>
  <si>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</si>
  <si>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</si>
  <si>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</si>
  <si>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</si>
  <si>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</si>
  <si>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</si>
  <si>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</si>
  <si>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</si>
  <si>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</si>
  <si>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</si>
  <si>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</si>
  <si>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</si>
  <si>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3294 Članarine i norme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</si>
  <si>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</si>
  <si>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</si>
  <si>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</si>
  <si>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</si>
  <si>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</si>
  <si>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</si>
  <si>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</si>
  <si>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</si>
  <si>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</si>
  <si>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Ostali rashodi</t>
  </si>
  <si>
    <t>381 Tekuće donacije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</si>
  <si>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</si>
  <si>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</si>
  <si>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</si>
  <si>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</si>
  <si>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4227 Uređaji, strojevi i oprema za ostale namjene</t>
  </si>
  <si>
    <t>424 Knjige, umjetnička djela i ostale izložbene vrijednosti</t>
  </si>
  <si>
    <t>4241 Knjige</t>
  </si>
  <si>
    <t>45 Rashodi za dodatna ulaganja na nefinancijskoj imovini</t>
  </si>
  <si>
    <t>451 Dodatna ulaganja na građevinskim objektima</t>
  </si>
  <si>
    <t>4511 Dodatna ulaganja na građevinskim objektima</t>
  </si>
  <si>
    <t>SVEUKUPNO RASHODI</t>
  </si>
  <si>
    <t>B. RAČUN FINANCIRANJA</t>
  </si>
  <si>
    <t>8 Primici od financijske imovine i zaduživanja</t>
  </si>
  <si>
    <t>84 Primici od zaduživanja</t>
  </si>
  <si>
    <t>844 Primljeni krediti i zajmovi od kreditnih i ostalih financijskih institucija izvan javnog sektora</t>
  </si>
  <si>
    <t>SVEUKUPNO PRIMICI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</si>
  <si>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</si>
  <si>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</si>
  <si>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</si>
  <si>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</si>
  <si>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</si>
  <si>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6=5/2*100</t>
  </si>
  <si>
    <t>7=5/4*100</t>
  </si>
  <si>
    <t xml:space="preserve">Članak 2. </t>
  </si>
  <si>
    <t>Brojčana oznaka i naziv izvora financiranja</t>
  </si>
  <si>
    <t>PRIHODI PO IZVORIMA FINANCIRANJA</t>
  </si>
  <si>
    <t>RASHODI PO IZVORIMA FINANCIRANJA</t>
  </si>
  <si>
    <t>Brojčana oznaka i naziv funkcijske klasifikacije</t>
  </si>
  <si>
    <t>Funk. klas: 09 Obrazovanje</t>
  </si>
  <si>
    <t>RASHODI PREMA FUNKCIJSKOJ KLASIFIKACIJI</t>
  </si>
  <si>
    <t>Brojčana oznaka i naziv računa primitaka i izdataka</t>
  </si>
  <si>
    <t>PRIMICI PO IZVORIMA FINANCIRANJA</t>
  </si>
  <si>
    <t>IZDACI PO IZVORIMA FINANCIRANJA</t>
  </si>
  <si>
    <t>I. OPĆI DIO</t>
  </si>
  <si>
    <t>Članak 1.</t>
  </si>
  <si>
    <t>Opis</t>
  </si>
  <si>
    <t>RAZLIKA - VIŠAK/MANJAK</t>
  </si>
  <si>
    <t>NETO FINANCIRANJE</t>
  </si>
  <si>
    <t>UKUPAN DONOS MANJKA IZ PRETHODNIH GODINA*</t>
  </si>
  <si>
    <t>UKUPAN DONOS VIŠKA IZ PRETHODNIH GODINA*</t>
  </si>
  <si>
    <t>RASHODI I IZDACI</t>
  </si>
  <si>
    <t>RAZLIKA - višak/manjak</t>
  </si>
  <si>
    <t>II. POSEBNI DIO</t>
  </si>
  <si>
    <t>Članak 3.</t>
  </si>
  <si>
    <t>5=4/3*100</t>
  </si>
  <si>
    <t xml:space="preserve">PRIHODI I PRIMICI </t>
  </si>
  <si>
    <t>D. SREDSTVA IZ PRETHODNIH GODINA</t>
  </si>
  <si>
    <t>3113 Plaće za prekovremeni rad</t>
  </si>
  <si>
    <t>3131 Doprinosi za mirovinsko osiguranje</t>
  </si>
  <si>
    <t>Izvor: 11 Opći prihodi i primici</t>
  </si>
  <si>
    <t>Izvor: 71 Prihodi od nefinancijske imovine</t>
  </si>
  <si>
    <t>Izvor: 81 Namjenski primici od zaduživanja</t>
  </si>
  <si>
    <t>Izvor: 43 Ostali prihodi za posebne namjene</t>
  </si>
  <si>
    <t>Izvor: 51 Pomoći EU</t>
  </si>
  <si>
    <t>Izvor: 52 Ostale pomoći</t>
  </si>
  <si>
    <t>Izvor: 44 Decentralizirana sredstva</t>
  </si>
  <si>
    <t>Izvor: 31 Vlastiti prihodi</t>
  </si>
  <si>
    <t>VIŠAK/MANJAK IZ PRETHODNIH GODINA ZA RASPOREDITI/POKRITI</t>
  </si>
  <si>
    <t xml:space="preserve">Indeks 
% </t>
  </si>
  <si>
    <t>4226 Sportska i glazbena oprema</t>
  </si>
  <si>
    <t>Izvor: 1 OPĆI PRIHODI I PRIMICI</t>
  </si>
  <si>
    <t>Izvor: 3 VLASTITI PRIHODI</t>
  </si>
  <si>
    <t>Izvor: 4 PRIHODI ZA POSEBNE NAMJENE</t>
  </si>
  <si>
    <t>Izvor: 5 POMOĆI</t>
  </si>
  <si>
    <t>Izvor: 8 NAMJENSKI PRIMICI OD ZADUŽIVANJA</t>
  </si>
  <si>
    <t>091 Predškolsko i osnovno obrazovanje</t>
  </si>
  <si>
    <t>095 Obrazovanje koje se ne može definirati po stupnju</t>
  </si>
  <si>
    <t>096 Dodatne usluge u obrazovanju</t>
  </si>
  <si>
    <t>098 Usluge obrazovanja koje nisu drugdje svrstane</t>
  </si>
  <si>
    <t>842 Primljeni krediti i zajmovi od kreditnih i ostalih financijskih institucija u javnom sektoru</t>
  </si>
  <si>
    <t>Indeks 
%</t>
  </si>
  <si>
    <t>Indeks
 %</t>
  </si>
  <si>
    <t>6631 Tekuće donacije</t>
  </si>
  <si>
    <t>Izvor: 61 Donacije</t>
  </si>
  <si>
    <t>Izvor: 6 DONACIJE</t>
  </si>
  <si>
    <t>8422 Primljeni krediti od kreditnih institucija u javnom sektoru</t>
  </si>
  <si>
    <t>8443 Primljeni krediti od tuzemnih kreditnih institucija izvan javnog sektora</t>
  </si>
  <si>
    <t>72 Prihodi od prodaje proizvedene dugotrajne imovine</t>
  </si>
  <si>
    <t>66 Prihodi od prodaje proizvoda i robe te pruženih usluga i prihodi od donacija te povrati po protestiranim jamstvima</t>
  </si>
  <si>
    <t>663 Donacije od pravnih i fizičkih osoba izvan općeg proračuna i povrat donacija po protestiranim jamstvima</t>
  </si>
  <si>
    <t>542 Otplata glavnice primljenih kredita i zajmova od kreditnih i ostalih financijskih institucija u javnom sektoru</t>
  </si>
  <si>
    <t>5422 Otplata glavnice primljenih kredita od kreditnih institucija u javnom sektoru</t>
  </si>
  <si>
    <t>VIŠAK PRIHODA NAD RASHODIMA za raspodjelu (preneseni)</t>
  </si>
  <si>
    <t>MANJAK PRIHODA NAD RASHODIMA za pokriće (preneseni)</t>
  </si>
  <si>
    <t>6614 Prihodi od prodaje proizvoda i robe</t>
  </si>
  <si>
    <t>67 Prihodi iz nadležnog proračuna i od HZZO-a temeljem ugovornih obveza</t>
  </si>
  <si>
    <t>721 Prihodi od prodaje građevinskih objekata</t>
  </si>
  <si>
    <t>7211 Stambeni objekti</t>
  </si>
  <si>
    <t>3114 Plaće za posebne uvjete rada</t>
  </si>
  <si>
    <t>425 Višegodišnji nasadi i osnovno stado</t>
  </si>
  <si>
    <t>4251 Višegodišnji nasadi</t>
  </si>
  <si>
    <t>5445 Otplata glavnice primljenih zajmova od ostalih tuzemnih financijskih institucija izvan javnog sektora</t>
  </si>
  <si>
    <t>* Redak UKUPAN DONOS MANJKA/VIŠKA IZ PRETHODNIH GODINA služi kao informacija i ne uzima se u obzir kod uravnoteženja fin. plana, već se fin. plan uravnotežuje retkom VIŠAK/MANJAK IZ PRETHODNIH GODINA ZA RASPOREDITI/POKRITI</t>
  </si>
  <si>
    <t>C. FINANCIJSKI PLAN UKUPNO</t>
  </si>
  <si>
    <t>671 Prihodi iz nadležnog proračuna za financiranje redovne djelatnosti proračunskih korisnika</t>
  </si>
  <si>
    <t>6711 Prihodi iz nadležnog proračuna za financiranje rashoda poslovanja</t>
  </si>
  <si>
    <t>639 Prijenosi između proračunskih korisnika istog proračuna</t>
  </si>
  <si>
    <t>6391 Tekući prijenosi između proračunskih korisnika istog proračuna</t>
  </si>
  <si>
    <t>6393 Tekući prijenosi između proračunskih korisnika istog proračuna temeljem prijenosa EU sredstava</t>
  </si>
  <si>
    <t>Tablica 1. Izvještaj o prihodima i rashodima prema ekonomskoj klasifikaciji</t>
  </si>
  <si>
    <t>Tablica 2. Izvještaj o prihodima i rashodima prema izvorima financiranja</t>
  </si>
  <si>
    <t>Tablica 3. Izvještaj o rashodima prema funkcijskoj klasifikaciji</t>
  </si>
  <si>
    <t>Tablica 4. Izvještaj računa financiranja prema ekonomskoj klasifikaciji</t>
  </si>
  <si>
    <t>Tablica 6. Izvještaj po programskoj klasifikaciji</t>
  </si>
  <si>
    <t>Brojčana oznaka i naziv proračunskog korisnika, izvora financiranja, programa, aktivnosti i projekta te računa ekonomske klasifikacije</t>
  </si>
  <si>
    <t>SAŽETAK RAČUNA PRIHODA I RASHODA I RAČUNA FINANCIRANJA</t>
  </si>
  <si>
    <t>Tablica 5. Izvještaj računa financiranja prema izvorima financiranja</t>
  </si>
  <si>
    <t>PRIJEDLOG GODIŠNJEG IZVJEŠTAJA O IZVRŠENJU FINANCIJSKOG PLANA</t>
  </si>
  <si>
    <t>Ostvarenje / izvršenje 
2023.</t>
  </si>
  <si>
    <t>Izvršenje 
2023.</t>
  </si>
  <si>
    <t>Rebalans
2024.</t>
  </si>
  <si>
    <t>Tekući plan 
2024.</t>
  </si>
  <si>
    <t>Ostvarenje / izvršenje 
2024.</t>
  </si>
  <si>
    <t xml:space="preserve">Prihodi i rashodi te primici i izdaci ostvareni su, odnosno izvršeni u 2024. godini u Računu prihoda i rashoda i Računu financiranja, uz usporedbu prethodne godine, kako slijedi: 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</si>
  <si>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</si>
  <si>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</si>
  <si>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</si>
  <si>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6712 Prihodi iz nadležnog proračuna za financiranje rashoda za nabavu nefinancijske imovine</t>
  </si>
  <si>
    <t>3812 Tekuće donacije u naravi</t>
  </si>
  <si>
    <t>4225 Instrumenti i uređaji</t>
  </si>
  <si>
    <t>Izvor: 7 PRIHODI OD NEFINANCIJSKE IMOVINE I NADOKNADE ŠTETA S OSNOVA OSIGURANJA</t>
  </si>
  <si>
    <t>Razdjel: 015 UPRAVNI ODJEL ZA PROSVJETU, KULTURU I SPORT</t>
  </si>
  <si>
    <t>Glava: 01502 OSNOVNO ŠKOLSKO OBRAZOVANJE</t>
  </si>
  <si>
    <t>13973 OŠ VISOKO</t>
  </si>
  <si>
    <t>Program: 1140 PROGRAMI EUROPSKIH POSLOVA</t>
  </si>
  <si>
    <t>T114017 Asistenti u nastavi</t>
  </si>
  <si>
    <t>Program: 1210 JAVNE POTREBE U OBRAZOVANJU IZNAD ZAKONSKOG STANDARDA</t>
  </si>
  <si>
    <t>A121016 Programi u školstvu iznad zakonskog standarda</t>
  </si>
  <si>
    <t>A121019 Prehrana učenika</t>
  </si>
  <si>
    <t>A121020 Cjelodnevni boravak učenika</t>
  </si>
  <si>
    <t>A121023 Građanski odgoj</t>
  </si>
  <si>
    <t>A121025 Opskrba školskih ustanova besplatnim higijenskim potrepštinama</t>
  </si>
  <si>
    <t>T121001 Školski medni dan</t>
  </si>
  <si>
    <t>Program: 1230 ZAKONSKI STANDARD JAVNIH USTANOVA OŠ</t>
  </si>
  <si>
    <t>A123001 Odgojnoobrazovno, administrativno i tehničko osoblje</t>
  </si>
  <si>
    <t>K123001 Izgradnja i održavanje školskih objekata</t>
  </si>
  <si>
    <t>OSNOVNE ŠKOLE VISOKO</t>
  </si>
  <si>
    <t>ZA 2024. GODINU</t>
  </si>
  <si>
    <t xml:space="preserve">Sažetak godišnjeg izvještaja o izvršenju Financijskog plana za 2024. godinu izgleda kako slijedi: </t>
  </si>
  <si>
    <t xml:space="preserve">Rebalans
2024. </t>
  </si>
  <si>
    <t xml:space="preserve">Tekući  plan
 2024. </t>
  </si>
  <si>
    <t>Izvršenje 
2024.</t>
  </si>
  <si>
    <t>Rashodi i izdaci u Posebnom dijelu Financijskog plana iskazani po organizacijskoj i programskoj klasifikaciji, izvršeni su kako slijedi:</t>
  </si>
  <si>
    <t>Članak 4.</t>
  </si>
  <si>
    <t>PREDSJEDNIK ŠKOLSKOG ODBORA</t>
  </si>
  <si>
    <t>Zlatko Rusan, dipl. ing. geotehnike</t>
  </si>
  <si>
    <t>Godišnji zvještaj o izvršenju financijskog plana Osnovne škole Visoko za 2024. godinu objavljue se na mrežnim stranicama Škole.</t>
  </si>
  <si>
    <t>Brojčana oznaka i naziv računa prihoda i rashoda</t>
  </si>
  <si>
    <t>KLASA:400-02/23-01/1</t>
  </si>
  <si>
    <t>URBROJ:2186-143-03-25-9</t>
  </si>
  <si>
    <t>Visoko, 27. ožujka 2025.</t>
  </si>
  <si>
    <r>
      <t xml:space="preserve">Temeljem odredbi članka 86. stavka 3. Zakona o proračunu (Narodne novine br. 144/21), članka 52. Pravilnika o polugodišnjem i godišnjem izvještaju o izvršenju proračuna i financijskog plana (Narodne novine br. 85/23), članka 29. Odluke o izvršavanju Proračuna Varaždinske županije za 2024. godinu (Službeni vjesnik Varaždinske županije br. 101/23) i članka 68. Statuta </t>
    </r>
    <r>
      <rPr>
        <sz val="12"/>
        <rFont val="Times New Roman"/>
        <family val="1"/>
        <charset val="238"/>
      </rPr>
      <t>Osnovne škole Visoko (KLASA: 012-03/24-01/1, URBROJ: 2186-143-03-24-5), Školski odbor</t>
    </r>
    <r>
      <rPr>
        <sz val="12"/>
        <color theme="1"/>
        <rFont val="Times New Roman"/>
        <family val="1"/>
        <charset val="238"/>
      </rPr>
      <t xml:space="preserve"> na sjednici održanoj 27. ožujka  2025. godine, donosi: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</si>
</sst>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0"/>
      <color theme="0" tint="-0.49998474074526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3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rgb="FF0070C0"/>
      <name val="Times New Roman"/>
      <family val="1"/>
      <charset val="238"/>
    </font>
    <font>
      <b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7.5"/>
      <color rgb="FF000000"/>
      <name val="Microsoft Sans Serif"/>
      <family val="2"/>
      <charset val="238"/>
    </font>
    <font>
      <sz val="8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5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7CEF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29" fillId="0" borderId="0"/>
  </cellStyleXfs>
  <cellXfs count="182">
    <xf numFmtId="0" fontId="0" fillId="0" borderId="0" xfId="0"/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164" fontId="21" fillId="34" borderId="0" xfId="0" applyNumberFormat="1" applyFont="1" applyFill="1" applyAlignment="1">
      <alignment horizontal="right" wrapText="1" indent="1"/>
    </xf>
    <xf numFmtId="0" fontId="27" fillId="36" borderId="0" xfId="0" applyFont="1" applyFill="1" applyAlignment="1">
      <alignment horizontal="left" wrapText="1" indent="1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right" indent="1"/>
    </xf>
    <xf numFmtId="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left" wrapText="1" indent="1"/>
    </xf>
    <xf numFmtId="4" fontId="24" fillId="34" borderId="0" xfId="0" applyNumberFormat="1" applyFont="1" applyFill="1" applyAlignment="1">
      <alignment wrapText="1"/>
    </xf>
    <xf numFmtId="0" fontId="31" fillId="0" borderId="0" xfId="0" applyFont="1"/>
    <xf numFmtId="0" fontId="34" fillId="35" borderId="0" xfId="0" applyFont="1" applyFill="1"/>
    <xf numFmtId="0" fontId="20" fillId="35" borderId="0" xfId="0" applyFont="1" applyFill="1"/>
    <xf numFmtId="0" fontId="20" fillId="35" borderId="0" xfId="0" applyFont="1" applyFill="1" applyAlignment="1">
      <alignment horizontal="center"/>
    </xf>
    <xf numFmtId="0" fontId="35" fillId="0" borderId="0" xfId="0" applyFont="1"/>
    <xf numFmtId="4" fontId="31" fillId="0" borderId="0" xfId="0" applyNumberFormat="1" applyFont="1"/>
    <xf numFmtId="0" fontId="30" fillId="35" borderId="0" xfId="0" applyFont="1" applyFill="1" applyAlignment="1">
      <alignment horizontal="left" vertical="center" wrapText="1" indent="1"/>
    </xf>
    <xf numFmtId="4" fontId="30" fillId="35" borderId="0" xfId="0" applyNumberFormat="1" applyFont="1" applyFill="1" applyAlignment="1">
      <alignment horizontal="right" vertical="center" wrapText="1"/>
    </xf>
    <xf numFmtId="0" fontId="37" fillId="35" borderId="0" xfId="0" applyFont="1" applyFill="1" applyAlignment="1">
      <alignment horizontal="left" vertical="center" wrapText="1" indent="1"/>
    </xf>
    <xf numFmtId="4" fontId="37" fillId="35" borderId="0" xfId="0" applyNumberFormat="1" applyFont="1" applyFill="1" applyAlignment="1">
      <alignment horizontal="right" vertical="center" wrapText="1"/>
    </xf>
    <xf numFmtId="4" fontId="38" fillId="35" borderId="0" xfId="0" applyNumberFormat="1" applyFont="1" applyFill="1" applyAlignment="1">
      <alignment horizontal="right" vertical="center" wrapText="1"/>
    </xf>
    <xf numFmtId="4" fontId="19" fillId="35" borderId="0" xfId="0" applyNumberFormat="1" applyFont="1" applyFill="1" applyAlignment="1">
      <alignment horizontal="right"/>
    </xf>
    <xf numFmtId="0" fontId="26" fillId="37" borderId="0" xfId="0" applyFont="1" applyFill="1" applyAlignment="1">
      <alignment horizontal="left" vertical="center" wrapText="1" indent="1"/>
    </xf>
    <xf numFmtId="4" fontId="26" fillId="37" borderId="0" xfId="0" applyNumberFormat="1" applyFont="1" applyFill="1" applyAlignment="1">
      <alignment horizontal="right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32" fillId="0" borderId="0" xfId="0" applyFont="1"/>
    <xf numFmtId="0" fontId="0" fillId="35" borderId="0" xfId="0" applyFill="1"/>
    <xf numFmtId="164" fontId="0" fillId="35" borderId="0" xfId="0" applyNumberFormat="1" applyFill="1"/>
    <xf numFmtId="164" fontId="33" fillId="35" borderId="0" xfId="0" applyNumberFormat="1" applyFont="1" applyFill="1" applyAlignment="1">
      <alignment horizontal="center"/>
    </xf>
    <xf numFmtId="164" fontId="0" fillId="0" borderId="0" xfId="0" applyNumberFormat="1"/>
    <xf numFmtId="164" fontId="20" fillId="35" borderId="0" xfId="0" applyNumberFormat="1" applyFont="1" applyFill="1"/>
    <xf numFmtId="164" fontId="34" fillId="35" borderId="0" xfId="0" applyNumberFormat="1" applyFont="1" applyFill="1"/>
    <xf numFmtId="164" fontId="20" fillId="35" borderId="0" xfId="0" applyNumberFormat="1" applyFont="1" applyFill="1" applyAlignment="1">
      <alignment horizontal="center"/>
    </xf>
    <xf numFmtId="164" fontId="21" fillId="35" borderId="11" xfId="0" applyNumberFormat="1" applyFont="1" applyFill="1" applyBorder="1" applyAlignment="1">
      <alignment horizontal="center" vertical="center" wrapText="1"/>
    </xf>
    <xf numFmtId="164" fontId="30" fillId="35" borderId="0" xfId="0" applyNumberFormat="1" applyFont="1" applyFill="1" applyAlignment="1">
      <alignment horizontal="right" vertical="center" wrapText="1"/>
    </xf>
    <xf numFmtId="164" fontId="37" fillId="35" borderId="0" xfId="0" applyNumberFormat="1" applyFont="1" applyFill="1" applyAlignment="1">
      <alignment horizontal="right" vertical="center" wrapText="1"/>
    </xf>
    <xf numFmtId="164" fontId="26" fillId="37" borderId="0" xfId="0" applyNumberFormat="1" applyFont="1" applyFill="1" applyAlignment="1">
      <alignment horizontal="right" vertical="center" wrapText="1"/>
    </xf>
    <xf numFmtId="164" fontId="31" fillId="0" borderId="0" xfId="0" applyNumberFormat="1" applyFont="1"/>
    <xf numFmtId="164" fontId="27" fillId="36" borderId="0" xfId="0" applyNumberFormat="1" applyFont="1" applyFill="1" applyAlignment="1">
      <alignment horizontal="left" wrapText="1" indent="1"/>
    </xf>
    <xf numFmtId="164" fontId="19" fillId="0" borderId="0" xfId="0" applyNumberFormat="1" applyFont="1" applyAlignment="1">
      <alignment horizontal="left" indent="1"/>
    </xf>
    <xf numFmtId="0" fontId="25" fillId="0" borderId="0" xfId="0" applyFont="1" applyAlignment="1">
      <alignment horizontal="left"/>
    </xf>
    <xf numFmtId="4" fontId="27" fillId="36" borderId="0" xfId="0" applyNumberFormat="1" applyFont="1" applyFill="1" applyAlignment="1">
      <alignment horizontal="right" wrapText="1" indent="1"/>
    </xf>
    <xf numFmtId="164" fontId="27" fillId="36" borderId="0" xfId="0" applyNumberFormat="1" applyFont="1" applyFill="1" applyAlignment="1">
      <alignment horizontal="right" wrapText="1" indent="1"/>
    </xf>
    <xf numFmtId="0" fontId="21" fillId="34" borderId="0" xfId="0" applyFont="1" applyFill="1" applyAlignment="1">
      <alignment horizontal="left" wrapText="1" indent="3"/>
    </xf>
    <xf numFmtId="0" fontId="24" fillId="34" borderId="0" xfId="0" applyFont="1" applyFill="1" applyAlignment="1">
      <alignment horizontal="left" wrapText="1" indent="3"/>
    </xf>
    <xf numFmtId="164" fontId="27" fillId="36" borderId="0" xfId="0" applyNumberFormat="1" applyFont="1" applyFill="1" applyAlignment="1">
      <alignment wrapText="1"/>
    </xf>
    <xf numFmtId="0" fontId="21" fillId="34" borderId="0" xfId="0" applyFont="1" applyFill="1" applyAlignment="1">
      <alignment horizontal="left" wrapText="1" indent="2"/>
    </xf>
    <xf numFmtId="0" fontId="24" fillId="34" borderId="0" xfId="0" applyFont="1" applyFill="1" applyAlignment="1">
      <alignment horizontal="left" wrapText="1" indent="2"/>
    </xf>
    <xf numFmtId="0" fontId="22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36" fillId="35" borderId="0" xfId="0" applyFont="1" applyFill="1" applyAlignment="1">
      <alignment wrapText="1"/>
    </xf>
    <xf numFmtId="0" fontId="21" fillId="34" borderId="11" xfId="0" applyFont="1" applyFill="1" applyBorder="1" applyAlignment="1">
      <alignment horizontal="left" wrapText="1" indent="2"/>
    </xf>
    <xf numFmtId="4" fontId="21" fillId="34" borderId="0" xfId="0" applyNumberFormat="1" applyFont="1" applyFill="1" applyAlignment="1">
      <alignment wrapText="1"/>
    </xf>
    <xf numFmtId="4" fontId="21" fillId="34" borderId="11" xfId="0" applyNumberFormat="1" applyFont="1" applyFill="1" applyBorder="1" applyAlignment="1">
      <alignment wrapText="1"/>
    </xf>
    <xf numFmtId="164" fontId="25" fillId="0" borderId="0" xfId="0" applyNumberFormat="1" applyFont="1" applyAlignment="1">
      <alignment horizontal="left"/>
    </xf>
    <xf numFmtId="164" fontId="22" fillId="0" borderId="11" xfId="0" applyNumberFormat="1" applyFont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64" fontId="22" fillId="35" borderId="11" xfId="0" applyNumberFormat="1" applyFont="1" applyFill="1" applyBorder="1" applyAlignment="1">
      <alignment horizontal="center" vertical="center" wrapText="1"/>
    </xf>
    <xf numFmtId="0" fontId="39" fillId="0" borderId="0" xfId="0" applyFont="1"/>
    <xf numFmtId="4" fontId="19" fillId="0" borderId="0" xfId="0" applyNumberFormat="1" applyFont="1" applyAlignment="1">
      <alignment horizontal="left" indent="1"/>
    </xf>
    <xf numFmtId="4" fontId="30" fillId="37" borderId="0" xfId="0" applyNumberFormat="1" applyFont="1" applyFill="1" applyAlignment="1">
      <alignment horizontal="right" vertical="center" wrapText="1"/>
    </xf>
    <xf numFmtId="164" fontId="30" fillId="37" borderId="0" xfId="0" applyNumberFormat="1" applyFont="1" applyFill="1" applyAlignment="1">
      <alignment horizontal="right" vertical="center" wrapText="1"/>
    </xf>
    <xf numFmtId="0" fontId="26" fillId="35" borderId="10" xfId="0" applyFont="1" applyFill="1" applyBorder="1" applyAlignment="1">
      <alignment horizontal="left" vertical="center" wrapText="1" indent="1"/>
    </xf>
    <xf numFmtId="4" fontId="26" fillId="35" borderId="10" xfId="0" applyNumberFormat="1" applyFont="1" applyFill="1" applyBorder="1" applyAlignment="1">
      <alignment horizontal="right" vertical="center" wrapText="1"/>
    </xf>
    <xf numFmtId="164" fontId="26" fillId="35" borderId="10" xfId="0" applyNumberFormat="1" applyFont="1" applyFill="1" applyBorder="1" applyAlignment="1">
      <alignment horizontal="right" vertical="center" wrapText="1"/>
    </xf>
    <xf numFmtId="0" fontId="19" fillId="37" borderId="0" xfId="0" applyFont="1" applyFill="1" applyAlignment="1">
      <alignment horizontal="right"/>
    </xf>
    <xf numFmtId="164" fontId="19" fillId="37" borderId="0" xfId="0" applyNumberFormat="1" applyFont="1" applyFill="1" applyAlignment="1">
      <alignment horizontal="right"/>
    </xf>
    <xf numFmtId="0" fontId="26" fillId="37" borderId="13" xfId="0" applyFont="1" applyFill="1" applyBorder="1" applyAlignment="1">
      <alignment horizontal="left" vertical="center" wrapText="1" indent="1"/>
    </xf>
    <xf numFmtId="4" fontId="38" fillId="37" borderId="13" xfId="0" applyNumberFormat="1" applyFont="1" applyFill="1" applyBorder="1" applyAlignment="1">
      <alignment horizontal="right" vertical="center" wrapText="1"/>
    </xf>
    <xf numFmtId="4" fontId="30" fillId="37" borderId="13" xfId="0" applyNumberFormat="1" applyFont="1" applyFill="1" applyBorder="1" applyAlignment="1">
      <alignment horizontal="right" vertical="center" wrapText="1"/>
    </xf>
    <xf numFmtId="164" fontId="30" fillId="37" borderId="13" xfId="0" applyNumberFormat="1" applyFont="1" applyFill="1" applyBorder="1" applyAlignment="1">
      <alignment horizontal="right" vertical="center" wrapText="1"/>
    </xf>
    <xf numFmtId="0" fontId="26" fillId="37" borderId="11" xfId="0" applyFont="1" applyFill="1" applyBorder="1" applyAlignment="1">
      <alignment horizontal="left" vertical="center" wrapText="1" indent="1"/>
    </xf>
    <xf numFmtId="4" fontId="25" fillId="37" borderId="11" xfId="0" applyNumberFormat="1" applyFont="1" applyFill="1" applyBorder="1"/>
    <xf numFmtId="164" fontId="25" fillId="37" borderId="11" xfId="0" applyNumberFormat="1" applyFont="1" applyFill="1" applyBorder="1"/>
    <xf numFmtId="0" fontId="22" fillId="35" borderId="12" xfId="0" applyFont="1" applyFill="1" applyBorder="1" applyAlignment="1">
      <alignment horizontal="center" vertical="center" wrapText="1"/>
    </xf>
    <xf numFmtId="164" fontId="22" fillId="35" borderId="12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left" indent="1"/>
    </xf>
    <xf numFmtId="4" fontId="27" fillId="36" borderId="0" xfId="0" applyNumberFormat="1" applyFont="1" applyFill="1" applyAlignment="1">
      <alignment horizontal="left" wrapText="1" indent="1"/>
    </xf>
    <xf numFmtId="164" fontId="25" fillId="0" borderId="0" xfId="0" applyNumberFormat="1" applyFont="1"/>
    <xf numFmtId="164" fontId="19" fillId="0" borderId="0" xfId="0" applyNumberFormat="1" applyFont="1"/>
    <xf numFmtId="0" fontId="41" fillId="0" borderId="0" xfId="0" applyFont="1"/>
    <xf numFmtId="0" fontId="19" fillId="35" borderId="0" xfId="0" applyFont="1" applyFill="1" applyAlignment="1">
      <alignment horizontal="left" indent="1"/>
    </xf>
    <xf numFmtId="164" fontId="21" fillId="34" borderId="11" xfId="0" applyNumberFormat="1" applyFont="1" applyFill="1" applyBorder="1" applyAlignment="1">
      <alignment horizontal="right" wrapText="1" indent="1"/>
    </xf>
    <xf numFmtId="164" fontId="42" fillId="36" borderId="0" xfId="0" applyNumberFormat="1" applyFont="1" applyFill="1" applyAlignment="1">
      <alignment horizontal="right" wrapText="1" indent="1"/>
    </xf>
    <xf numFmtId="164" fontId="19" fillId="36" borderId="0" xfId="0" applyNumberFormat="1" applyFont="1" applyFill="1" applyAlignment="1">
      <alignment horizontal="left" indent="1"/>
    </xf>
    <xf numFmtId="0" fontId="22" fillId="35" borderId="10" xfId="0" applyFont="1" applyFill="1" applyBorder="1" applyAlignment="1">
      <alignment horizontal="center" vertical="center" wrapText="1"/>
    </xf>
    <xf numFmtId="4" fontId="37" fillId="0" borderId="0" xfId="0" applyNumberFormat="1" applyFont="1" applyAlignment="1">
      <alignment horizontal="right" vertical="center" wrapText="1"/>
    </xf>
    <xf numFmtId="164" fontId="21" fillId="34" borderId="11" xfId="0" applyNumberFormat="1" applyFont="1" applyFill="1" applyBorder="1" applyAlignment="1">
      <alignment horizontal="right" wrapText="1"/>
    </xf>
    <xf numFmtId="0" fontId="33" fillId="35" borderId="0" xfId="0" applyFont="1" applyFill="1" applyAlignment="1">
      <alignment horizontal="center"/>
    </xf>
    <xf numFmtId="4" fontId="30" fillId="35" borderId="0" xfId="0" applyNumberFormat="1" applyFont="1" applyFill="1" applyAlignment="1">
      <alignment vertical="center" wrapText="1"/>
    </xf>
    <xf numFmtId="4" fontId="19" fillId="0" borderId="0" xfId="0" applyNumberFormat="1" applyFont="1"/>
    <xf numFmtId="4" fontId="27" fillId="36" borderId="0" xfId="0" applyNumberFormat="1" applyFont="1" applyFill="1" applyAlignment="1">
      <alignment horizontal="right" wrapText="1"/>
    </xf>
    <xf numFmtId="4" fontId="21" fillId="34" borderId="0" xfId="0" applyNumberFormat="1" applyFont="1" applyFill="1" applyAlignment="1">
      <alignment horizontal="right" wrapText="1"/>
    </xf>
    <xf numFmtId="4" fontId="24" fillId="34" borderId="0" xfId="0" applyNumberFormat="1" applyFont="1" applyFill="1" applyAlignment="1">
      <alignment horizontal="right" wrapText="1"/>
    </xf>
    <xf numFmtId="4" fontId="21" fillId="34" borderId="11" xfId="0" applyNumberFormat="1" applyFont="1" applyFill="1" applyBorder="1" applyAlignment="1">
      <alignment horizontal="right" wrapText="1"/>
    </xf>
    <xf numFmtId="4" fontId="19" fillId="0" borderId="0" xfId="0" applyNumberFormat="1" applyFont="1" applyAlignment="1">
      <alignment horizontal="right"/>
    </xf>
    <xf numFmtId="164" fontId="27" fillId="36" borderId="0" xfId="0" applyNumberFormat="1" applyFont="1" applyFill="1" applyAlignment="1">
      <alignment horizontal="right" wrapText="1"/>
    </xf>
    <xf numFmtId="164" fontId="21" fillId="34" borderId="0" xfId="0" applyNumberFormat="1" applyFont="1" applyFill="1" applyAlignment="1">
      <alignment horizontal="right" wrapText="1"/>
    </xf>
    <xf numFmtId="164" fontId="24" fillId="34" borderId="0" xfId="0" applyNumberFormat="1" applyFont="1" applyFill="1" applyAlignment="1">
      <alignment horizontal="right" wrapText="1"/>
    </xf>
    <xf numFmtId="164" fontId="19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4" fontId="19" fillId="36" borderId="0" xfId="0" applyNumberFormat="1" applyFont="1" applyFill="1"/>
    <xf numFmtId="0" fontId="43" fillId="0" borderId="0" xfId="0" applyFont="1" applyAlignment="1">
      <alignment horizontal="left" indent="1"/>
    </xf>
    <xf numFmtId="0" fontId="20" fillId="35" borderId="0" xfId="0" applyFont="1" applyFill="1" applyAlignment="1">
      <alignment horizontal="left" vertical="center" wrapText="1"/>
    </xf>
    <xf numFmtId="0" fontId="46" fillId="35" borderId="0" xfId="0" applyFont="1" applyFill="1"/>
    <xf numFmtId="0" fontId="47" fillId="35" borderId="0" xfId="0" applyFont="1" applyFill="1" applyAlignment="1">
      <alignment horizontal="center"/>
    </xf>
    <xf numFmtId="164" fontId="47" fillId="35" borderId="0" xfId="0" applyNumberFormat="1" applyFont="1" applyFill="1" applyAlignment="1">
      <alignment horizontal="center"/>
    </xf>
    <xf numFmtId="0" fontId="47" fillId="0" borderId="0" xfId="0" applyFont="1"/>
    <xf numFmtId="0" fontId="45" fillId="35" borderId="0" xfId="0" applyFont="1" applyFill="1" applyAlignment="1">
      <alignment wrapText="1"/>
    </xf>
    <xf numFmtId="0" fontId="43" fillId="0" borderId="0" xfId="0" applyFont="1" applyAlignment="1">
      <alignment horizontal="right" indent="1"/>
    </xf>
    <xf numFmtId="4" fontId="48" fillId="34" borderId="14" xfId="0" applyNumberFormat="1" applyFont="1" applyFill="1" applyBorder="1" applyAlignment="1">
      <alignment horizontal="right" wrapText="1" indent="1"/>
    </xf>
    <xf numFmtId="0" fontId="48" fillId="34" borderId="14" xfId="0" applyFont="1" applyFill="1" applyBorder="1" applyAlignment="1">
      <alignment horizontal="right" wrapText="1" indent="1"/>
    </xf>
    <xf numFmtId="0" fontId="49" fillId="34" borderId="14" xfId="0" applyFont="1" applyFill="1" applyBorder="1" applyAlignment="1">
      <alignment horizontal="right" wrapText="1" indent="1"/>
    </xf>
    <xf numFmtId="4" fontId="48" fillId="38" borderId="14" xfId="0" applyNumberFormat="1" applyFont="1" applyFill="1" applyBorder="1" applyAlignment="1">
      <alignment horizontal="right" wrapText="1" indent="1"/>
    </xf>
    <xf numFmtId="0" fontId="48" fillId="38" borderId="14" xfId="0" applyFont="1" applyFill="1" applyBorder="1" applyAlignment="1">
      <alignment horizontal="right" wrapText="1" indent="1"/>
    </xf>
    <xf numFmtId="0" fontId="48" fillId="34" borderId="14" xfId="0" applyFont="1" applyFill="1" applyBorder="1" applyAlignment="1">
      <alignment horizontal="left" wrapText="1" indent="1"/>
    </xf>
    <xf numFmtId="0" fontId="48" fillId="33" borderId="14" xfId="0" applyFont="1" applyFill="1" applyBorder="1" applyAlignment="1">
      <alignment horizontal="left" wrapText="1" indent="1"/>
    </xf>
    <xf numFmtId="4" fontId="48" fillId="33" borderId="14" xfId="0" applyNumberFormat="1" applyFont="1" applyFill="1" applyBorder="1" applyAlignment="1">
      <alignment horizontal="right" wrapText="1" indent="1"/>
    </xf>
    <xf numFmtId="0" fontId="48" fillId="33" borderId="14" xfId="0" applyFont="1" applyFill="1" applyBorder="1" applyAlignment="1">
      <alignment horizontal="right" wrapText="1" indent="1"/>
    </xf>
    <xf numFmtId="0" fontId="50" fillId="34" borderId="14" xfId="0" applyFont="1" applyFill="1" applyBorder="1" applyAlignment="1">
      <alignment horizontal="left" wrapText="1" indent="2"/>
    </xf>
    <xf numFmtId="4" fontId="50" fillId="34" borderId="14" xfId="0" applyNumberFormat="1" applyFont="1" applyFill="1" applyBorder="1" applyAlignment="1">
      <alignment horizontal="right" wrapText="1" indent="1"/>
    </xf>
    <xf numFmtId="0" fontId="50" fillId="34" borderId="14" xfId="0" applyFont="1" applyFill="1" applyBorder="1" applyAlignment="1">
      <alignment horizontal="right" wrapText="1" indent="1"/>
    </xf>
    <xf numFmtId="0" fontId="21" fillId="34" borderId="14" xfId="0" applyFont="1" applyFill="1" applyBorder="1" applyAlignment="1">
      <alignment horizontal="left" wrapText="1" indent="2"/>
    </xf>
    <xf numFmtId="0" fontId="21" fillId="34" borderId="14" xfId="0" applyFont="1" applyFill="1" applyBorder="1" applyAlignment="1">
      <alignment horizontal="left" wrapText="1" indent="3"/>
    </xf>
    <xf numFmtId="0" fontId="52" fillId="33" borderId="14" xfId="0" applyFont="1" applyFill="1" applyBorder="1" applyAlignment="1">
      <alignment horizontal="left" wrapText="1" indent="1"/>
    </xf>
    <xf numFmtId="0" fontId="52" fillId="34" borderId="14" xfId="0" applyFont="1" applyFill="1" applyBorder="1" applyAlignment="1">
      <alignment horizontal="left" wrapText="1" indent="2"/>
    </xf>
    <xf numFmtId="4" fontId="18" fillId="0" borderId="0" xfId="0" applyNumberFormat="1" applyFont="1" applyAlignment="1">
      <alignment horizontal="left" indent="1"/>
    </xf>
    <xf numFmtId="0" fontId="52" fillId="34" borderId="14" xfId="0" applyFont="1" applyFill="1" applyBorder="1" applyAlignment="1">
      <alignment horizontal="left" wrapText="1" indent="3"/>
    </xf>
    <xf numFmtId="0" fontId="53" fillId="34" borderId="14" xfId="0" applyFont="1" applyFill="1" applyBorder="1" applyAlignment="1">
      <alignment horizontal="left" wrapText="1" indent="3"/>
    </xf>
    <xf numFmtId="0" fontId="52" fillId="34" borderId="0" xfId="0" applyFont="1" applyFill="1" applyAlignment="1">
      <alignment horizontal="left" wrapText="1" indent="2"/>
    </xf>
    <xf numFmtId="4" fontId="20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left" indent="1"/>
    </xf>
    <xf numFmtId="4" fontId="52" fillId="33" borderId="14" xfId="0" applyNumberFormat="1" applyFont="1" applyFill="1" applyBorder="1" applyAlignment="1">
      <alignment horizontal="right" wrapText="1"/>
    </xf>
    <xf numFmtId="0" fontId="52" fillId="33" borderId="14" xfId="0" applyFont="1" applyFill="1" applyBorder="1" applyAlignment="1">
      <alignment horizontal="right" wrapText="1"/>
    </xf>
    <xf numFmtId="0" fontId="53" fillId="33" borderId="14" xfId="0" applyFont="1" applyFill="1" applyBorder="1" applyAlignment="1">
      <alignment horizontal="right" wrapText="1"/>
    </xf>
    <xf numFmtId="4" fontId="52" fillId="34" borderId="14" xfId="0" applyNumberFormat="1" applyFont="1" applyFill="1" applyBorder="1" applyAlignment="1">
      <alignment horizontal="right" wrapText="1"/>
    </xf>
    <xf numFmtId="0" fontId="52" fillId="34" borderId="14" xfId="0" applyFont="1" applyFill="1" applyBorder="1" applyAlignment="1">
      <alignment horizontal="right" wrapText="1"/>
    </xf>
    <xf numFmtId="0" fontId="53" fillId="34" borderId="14" xfId="0" applyFont="1" applyFill="1" applyBorder="1" applyAlignment="1">
      <alignment horizontal="right" wrapText="1"/>
    </xf>
    <xf numFmtId="4" fontId="53" fillId="34" borderId="14" xfId="0" applyNumberFormat="1" applyFont="1" applyFill="1" applyBorder="1" applyAlignment="1">
      <alignment horizontal="right" wrapText="1"/>
    </xf>
    <xf numFmtId="0" fontId="53" fillId="35" borderId="14" xfId="0" applyFont="1" applyFill="1" applyBorder="1" applyAlignment="1">
      <alignment horizontal="right" wrapText="1"/>
    </xf>
    <xf numFmtId="0" fontId="54" fillId="34" borderId="14" xfId="0" applyFont="1" applyFill="1" applyBorder="1" applyAlignment="1">
      <alignment horizontal="left" wrapText="1" indent="3"/>
    </xf>
    <xf numFmtId="4" fontId="54" fillId="34" borderId="14" xfId="0" applyNumberFormat="1" applyFont="1" applyFill="1" applyBorder="1" applyAlignment="1">
      <alignment horizontal="right" wrapText="1" indent="1"/>
    </xf>
    <xf numFmtId="0" fontId="54" fillId="34" borderId="14" xfId="0" applyFont="1" applyFill="1" applyBorder="1" applyAlignment="1">
      <alignment horizontal="right" wrapText="1" indent="1"/>
    </xf>
    <xf numFmtId="0" fontId="54" fillId="34" borderId="14" xfId="0" applyFont="1" applyFill="1" applyBorder="1" applyAlignment="1">
      <alignment horizontal="left" wrapText="1" indent="1"/>
    </xf>
    <xf numFmtId="0" fontId="24" fillId="34" borderId="14" xfId="0" applyFont="1" applyFill="1" applyBorder="1" applyAlignment="1">
      <alignment horizontal="left" wrapText="1" indent="2"/>
    </xf>
    <xf numFmtId="4" fontId="21" fillId="34" borderId="14" xfId="0" applyNumberFormat="1" applyFont="1" applyFill="1" applyBorder="1" applyAlignment="1">
      <alignment wrapText="1"/>
    </xf>
    <xf numFmtId="0" fontId="21" fillId="34" borderId="14" xfId="0" applyFont="1" applyFill="1" applyBorder="1" applyAlignment="1">
      <alignment wrapText="1"/>
    </xf>
    <xf numFmtId="0" fontId="24" fillId="34" borderId="14" xfId="0" applyFont="1" applyFill="1" applyBorder="1" applyAlignment="1">
      <alignment wrapText="1"/>
    </xf>
    <xf numFmtId="4" fontId="24" fillId="34" borderId="14" xfId="0" applyNumberFormat="1" applyFont="1" applyFill="1" applyBorder="1" applyAlignment="1">
      <alignment wrapText="1"/>
    </xf>
    <xf numFmtId="0" fontId="48" fillId="38" borderId="14" xfId="0" applyFont="1" applyFill="1" applyBorder="1" applyAlignment="1">
      <alignment horizontal="left" wrapText="1" indent="1"/>
    </xf>
    <xf numFmtId="0" fontId="48" fillId="34" borderId="14" xfId="0" applyFont="1" applyFill="1" applyBorder="1" applyAlignment="1">
      <alignment horizontal="left" wrapText="1" indent="4"/>
    </xf>
    <xf numFmtId="0" fontId="54" fillId="34" borderId="14" xfId="0" applyFont="1" applyFill="1" applyBorder="1" applyAlignment="1">
      <alignment horizontal="left" wrapText="1" indent="5"/>
    </xf>
    <xf numFmtId="0" fontId="20" fillId="35" borderId="0" xfId="0" applyFont="1" applyFill="1" applyAlignment="1">
      <alignment horizontal="left" indent="1"/>
    </xf>
    <xf numFmtId="0" fontId="31" fillId="35" borderId="0" xfId="0" applyFont="1" applyFill="1"/>
    <xf numFmtId="0" fontId="44" fillId="35" borderId="0" xfId="0" applyFont="1" applyFill="1"/>
    <xf numFmtId="0" fontId="25" fillId="35" borderId="0" xfId="0" applyFont="1" applyFill="1" applyAlignment="1">
      <alignment horizontal="left" indent="1"/>
    </xf>
    <xf numFmtId="0" fontId="54" fillId="34" borderId="0" xfId="0" applyFont="1" applyFill="1" applyAlignment="1">
      <alignment horizontal="left" wrapText="1" indent="5"/>
    </xf>
    <xf numFmtId="0" fontId="54" fillId="34" borderId="0" xfId="0" applyFont="1" applyFill="1" applyAlignment="1">
      <alignment horizontal="center" wrapText="1"/>
    </xf>
    <xf numFmtId="4" fontId="54" fillId="34" borderId="0" xfId="0" applyNumberFormat="1" applyFont="1" applyFill="1" applyAlignment="1">
      <alignment horizontal="right" wrapText="1" indent="1"/>
    </xf>
    <xf numFmtId="0" fontId="54" fillId="34" borderId="0" xfId="0" applyFont="1" applyFill="1" applyAlignment="1">
      <alignment horizontal="left" wrapText="1" indent="1"/>
    </xf>
    <xf numFmtId="0" fontId="22" fillId="0" borderId="11" xfId="0" applyFont="1" applyBorder="1" applyAlignment="1">
      <alignment horizontal="right" vertical="center" wrapText="1"/>
    </xf>
    <xf numFmtId="0" fontId="56" fillId="0" borderId="0" xfId="0" applyFont="1"/>
    <xf numFmtId="4" fontId="19" fillId="35" borderId="10" xfId="0" applyNumberFormat="1" applyFont="1" applyFill="1" applyBorder="1" applyAlignment="1">
      <alignment horizontal="right"/>
    </xf>
    <xf numFmtId="0" fontId="37" fillId="35" borderId="0" xfId="0" applyFont="1" applyFill="1" applyAlignment="1">
      <alignment horizontal="justify" wrapText="1"/>
    </xf>
    <xf numFmtId="0" fontId="20" fillId="0" borderId="0" xfId="0" applyFont="1" applyAlignment="1">
      <alignment horizontal="justify" vertical="center" wrapText="1"/>
    </xf>
    <xf numFmtId="0" fontId="33" fillId="35" borderId="0" xfId="0" applyFont="1" applyFill="1" applyAlignment="1">
      <alignment horizontal="center"/>
    </xf>
    <xf numFmtId="0" fontId="55" fillId="35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20" fillId="35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justify" wrapText="1"/>
    </xf>
    <xf numFmtId="0" fontId="4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4" fillId="34" borderId="0" xfId="0" applyFont="1" applyFill="1" applyAlignment="1">
      <alignment horizontal="center" wrapText="1"/>
    </xf>
    <xf numFmtId="0" fontId="48" fillId="34" borderId="0" xfId="0" applyFont="1" applyFill="1" applyAlignment="1">
      <alignment horizontal="center" wrapText="1"/>
    </xf>
    <xf numFmtId="0" fontId="20" fillId="35" borderId="0" xfId="0" applyFont="1" applyFill="1" applyAlignment="1">
      <alignment horizontal="left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3" xr:uid="{00000000-0005-0000-0000-000024000000}"/>
    <cellStyle name="Normalno 3" xfId="42" xr:uid="{00000000-0005-0000-0000-000025000000}"/>
    <cellStyle name="Obično_B. Rn.financ." xfId="44" xr:uid="{00000000-0005-0000-0000-000026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6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topLeftCell="A7" zoomScaleNormal="100" workbookViewId="0">
      <selection activeCell="E13" sqref="E13"/>
    </sheetView>
  </sheetViews>
  <sheetFormatPr defaultColWidth="8.85546875" defaultRowHeight="15.75" x14ac:dyDescent="0.25"/>
  <cols>
    <col min="1" max="1" width="70.5703125" style="14" customWidth="1"/>
    <col min="2" max="5" width="18.28515625" style="14" customWidth="1"/>
    <col min="6" max="6" width="8.85546875" style="41" customWidth="1"/>
    <col min="7" max="7" width="9" style="41" customWidth="1"/>
    <col min="8" max="8" width="8.85546875" style="14"/>
    <col min="9" max="9" width="15.42578125" style="14" bestFit="1" customWidth="1"/>
    <col min="10" max="16384" width="8.85546875" style="14"/>
  </cols>
  <sheetData>
    <row r="1" spans="1:13" ht="74.25" customHeight="1" x14ac:dyDescent="0.25">
      <c r="A1" s="170" t="s">
        <v>208</v>
      </c>
      <c r="B1" s="170"/>
      <c r="C1" s="170"/>
      <c r="D1" s="170"/>
      <c r="E1" s="170"/>
      <c r="F1" s="170"/>
      <c r="G1" s="170"/>
    </row>
    <row r="2" spans="1:13" ht="19.5" x14ac:dyDescent="0.3">
      <c r="A2" s="171" t="s">
        <v>164</v>
      </c>
      <c r="B2" s="171"/>
      <c r="C2" s="171"/>
      <c r="D2" s="171"/>
      <c r="E2" s="171"/>
      <c r="F2" s="171"/>
      <c r="G2" s="171"/>
      <c r="I2" s="159"/>
      <c r="J2" s="159"/>
      <c r="K2" s="159"/>
      <c r="L2" s="159"/>
      <c r="M2" s="159"/>
    </row>
    <row r="3" spans="1:13" ht="19.5" x14ac:dyDescent="0.3">
      <c r="A3" s="172" t="s">
        <v>193</v>
      </c>
      <c r="B3" s="172"/>
      <c r="C3" s="172"/>
      <c r="D3" s="172"/>
      <c r="E3" s="172"/>
      <c r="F3" s="172"/>
      <c r="G3" s="172"/>
      <c r="I3" s="159"/>
      <c r="J3" s="159"/>
      <c r="K3" s="159"/>
      <c r="L3" s="159"/>
      <c r="M3" s="159"/>
    </row>
    <row r="4" spans="1:13" ht="19.5" x14ac:dyDescent="0.3">
      <c r="A4" s="92"/>
      <c r="B4" s="92" t="s">
        <v>194</v>
      </c>
      <c r="C4" s="92"/>
      <c r="D4" s="92"/>
      <c r="E4" s="92"/>
      <c r="F4" s="92"/>
      <c r="G4" s="92"/>
    </row>
    <row r="5" spans="1:13" ht="9.75" customHeight="1" x14ac:dyDescent="0.3">
      <c r="A5" s="15"/>
      <c r="B5" s="15"/>
      <c r="C5" s="15"/>
      <c r="D5" s="15"/>
      <c r="E5" s="15"/>
      <c r="F5" s="35"/>
      <c r="G5" s="35"/>
    </row>
    <row r="6" spans="1:13" ht="19.5" x14ac:dyDescent="0.3">
      <c r="A6" s="171" t="s">
        <v>90</v>
      </c>
      <c r="B6" s="171"/>
      <c r="C6" s="171"/>
      <c r="D6" s="171"/>
      <c r="E6" s="171"/>
      <c r="F6" s="171"/>
      <c r="G6" s="171"/>
    </row>
    <row r="7" spans="1:13" ht="6.75" customHeight="1" x14ac:dyDescent="0.25">
      <c r="A7" s="16"/>
      <c r="B7" s="16"/>
      <c r="C7" s="16"/>
      <c r="D7" s="16"/>
      <c r="E7" s="16"/>
      <c r="F7" s="34"/>
      <c r="G7" s="34"/>
      <c r="K7" s="29"/>
    </row>
    <row r="8" spans="1:13" x14ac:dyDescent="0.25">
      <c r="A8" s="173" t="s">
        <v>91</v>
      </c>
      <c r="B8" s="173"/>
      <c r="C8" s="173"/>
      <c r="D8" s="173"/>
      <c r="E8" s="173"/>
      <c r="F8" s="173"/>
      <c r="G8" s="173"/>
    </row>
    <row r="9" spans="1:13" ht="13.9" customHeight="1" x14ac:dyDescent="0.25">
      <c r="A9" s="17"/>
      <c r="B9" s="17"/>
      <c r="C9" s="17"/>
      <c r="D9" s="17"/>
      <c r="E9" s="17"/>
      <c r="F9" s="36"/>
      <c r="G9" s="36"/>
    </row>
    <row r="10" spans="1:13" x14ac:dyDescent="0.25">
      <c r="A10" s="174" t="s">
        <v>195</v>
      </c>
      <c r="B10" s="174"/>
      <c r="C10" s="174"/>
      <c r="D10" s="174"/>
      <c r="E10" s="174"/>
      <c r="F10" s="174"/>
      <c r="G10" s="174"/>
    </row>
    <row r="11" spans="1:13" x14ac:dyDescent="0.25">
      <c r="A11" s="107"/>
      <c r="B11" s="107"/>
      <c r="C11" s="107"/>
      <c r="D11" s="107"/>
      <c r="E11" s="107"/>
      <c r="F11" s="107"/>
      <c r="G11" s="107"/>
    </row>
    <row r="12" spans="1:13" s="111" customFormat="1" x14ac:dyDescent="0.25">
      <c r="A12" s="108" t="s">
        <v>162</v>
      </c>
      <c r="B12" s="109"/>
      <c r="C12" s="109"/>
      <c r="D12" s="109"/>
      <c r="E12" s="109"/>
      <c r="F12" s="110"/>
      <c r="G12" s="110"/>
    </row>
    <row r="13" spans="1:13" s="29" customFormat="1" ht="28.9" customHeight="1" x14ac:dyDescent="0.25">
      <c r="A13" s="28" t="s">
        <v>92</v>
      </c>
      <c r="B13" s="28" t="s">
        <v>165</v>
      </c>
      <c r="C13" s="28" t="s">
        <v>167</v>
      </c>
      <c r="D13" s="28" t="s">
        <v>168</v>
      </c>
      <c r="E13" s="28" t="s">
        <v>169</v>
      </c>
      <c r="F13" s="37" t="s">
        <v>127</v>
      </c>
      <c r="G13" s="37" t="s">
        <v>128</v>
      </c>
    </row>
    <row r="14" spans="1:13" s="18" customFormat="1" ht="8.25" customHeight="1" thickBot="1" x14ac:dyDescent="0.25">
      <c r="A14" s="78">
        <v>1</v>
      </c>
      <c r="B14" s="78">
        <v>2</v>
      </c>
      <c r="C14" s="78">
        <v>3</v>
      </c>
      <c r="D14" s="78">
        <v>4</v>
      </c>
      <c r="E14" s="78">
        <v>5</v>
      </c>
      <c r="F14" s="79" t="s">
        <v>78</v>
      </c>
      <c r="G14" s="79" t="s">
        <v>79</v>
      </c>
    </row>
    <row r="15" spans="1:13" ht="18" customHeight="1" thickTop="1" x14ac:dyDescent="0.25">
      <c r="A15" s="26" t="s">
        <v>0</v>
      </c>
      <c r="B15" s="27"/>
      <c r="C15" s="27"/>
      <c r="D15" s="27"/>
      <c r="E15" s="27"/>
      <c r="F15" s="40"/>
      <c r="G15" s="40"/>
    </row>
    <row r="16" spans="1:13" ht="18" customHeight="1" x14ac:dyDescent="0.25">
      <c r="A16" s="20" t="s">
        <v>1</v>
      </c>
      <c r="B16" s="21">
        <v>726137.24</v>
      </c>
      <c r="C16" s="21">
        <v>876863</v>
      </c>
      <c r="D16" s="21">
        <v>876863</v>
      </c>
      <c r="E16" s="21">
        <v>860675.31</v>
      </c>
      <c r="F16" s="21">
        <v>118.53</v>
      </c>
      <c r="G16" s="21">
        <v>98.15</v>
      </c>
      <c r="I16" s="19"/>
    </row>
    <row r="17" spans="1:9" ht="18" customHeight="1" x14ac:dyDescent="0.25">
      <c r="A17" s="20" t="s">
        <v>11</v>
      </c>
      <c r="B17" s="21">
        <v>35</v>
      </c>
      <c r="C17" s="21">
        <v>648</v>
      </c>
      <c r="D17" s="21">
        <v>648</v>
      </c>
      <c r="E17" s="21">
        <v>647.39</v>
      </c>
      <c r="F17" s="21">
        <v>1849.69</v>
      </c>
      <c r="G17" s="21">
        <v>99.91</v>
      </c>
    </row>
    <row r="18" spans="1:9" ht="18" customHeight="1" x14ac:dyDescent="0.25">
      <c r="A18" s="20" t="s">
        <v>13</v>
      </c>
      <c r="B18" s="21">
        <v>689913.25</v>
      </c>
      <c r="C18" s="21">
        <v>876239</v>
      </c>
      <c r="D18" s="21">
        <v>876239</v>
      </c>
      <c r="E18" s="21">
        <v>852879.64</v>
      </c>
      <c r="F18" s="21">
        <v>123.62</v>
      </c>
      <c r="G18" s="21">
        <v>97.33</v>
      </c>
    </row>
    <row r="19" spans="1:9" ht="18" customHeight="1" x14ac:dyDescent="0.25">
      <c r="A19" s="20" t="s">
        <v>57</v>
      </c>
      <c r="B19" s="21">
        <v>38574.54</v>
      </c>
      <c r="C19" s="21">
        <v>12403</v>
      </c>
      <c r="D19" s="21">
        <v>12403</v>
      </c>
      <c r="E19" s="21">
        <v>10107.969999999999</v>
      </c>
      <c r="F19" s="21">
        <v>26.2</v>
      </c>
      <c r="G19" s="21">
        <v>81.5</v>
      </c>
    </row>
    <row r="20" spans="1:9" x14ac:dyDescent="0.25">
      <c r="A20" s="66" t="s">
        <v>93</v>
      </c>
      <c r="B20" s="67">
        <v>-2315.5500000000002</v>
      </c>
      <c r="C20" s="67">
        <v>-11131</v>
      </c>
      <c r="D20" s="67">
        <v>-11131</v>
      </c>
      <c r="E20" s="67">
        <v>-1664.91</v>
      </c>
      <c r="F20" s="67">
        <v>71.900000000000006</v>
      </c>
      <c r="G20" s="67">
        <v>14.96</v>
      </c>
      <c r="I20" s="19"/>
    </row>
    <row r="21" spans="1:9" x14ac:dyDescent="0.25">
      <c r="A21" s="26" t="s">
        <v>68</v>
      </c>
      <c r="B21" s="64"/>
      <c r="C21" s="64"/>
      <c r="D21" s="64"/>
      <c r="E21" s="64"/>
      <c r="F21" s="65"/>
      <c r="G21" s="65"/>
    </row>
    <row r="22" spans="1:9" x14ac:dyDescent="0.25">
      <c r="A22" s="20" t="s">
        <v>69</v>
      </c>
      <c r="B22" s="21">
        <f>'Rač fin-Tablica 4.'!B7</f>
        <v>0</v>
      </c>
      <c r="C22" s="21">
        <f>'Rač fin-Tablica 4.'!C7</f>
        <v>0</v>
      </c>
      <c r="D22" s="21">
        <f>'Rač fin-Tablica 4.'!D7</f>
        <v>0</v>
      </c>
      <c r="E22" s="21">
        <f>'Rač fin-Tablica 4.'!E7</f>
        <v>0</v>
      </c>
      <c r="F22" s="38" t="str">
        <f t="shared" ref="F22:F23" si="0">IFERROR(E22/B22*100,"-")</f>
        <v>-</v>
      </c>
      <c r="G22" s="38" t="str">
        <f t="shared" ref="G22:G23" si="1">IFERROR(E22/D22*100,"-")</f>
        <v>-</v>
      </c>
    </row>
    <row r="23" spans="1:9" x14ac:dyDescent="0.25">
      <c r="A23" s="20" t="s">
        <v>73</v>
      </c>
      <c r="B23" s="21">
        <f>'Rač fin-Tablica 4.'!B16</f>
        <v>0</v>
      </c>
      <c r="C23" s="21">
        <f>'Rač fin-Tablica 4.'!C16</f>
        <v>0</v>
      </c>
      <c r="D23" s="21">
        <f>'Rač fin-Tablica 4.'!D16</f>
        <v>0</v>
      </c>
      <c r="E23" s="21">
        <f>'Rač fin-Tablica 4.'!E16</f>
        <v>0</v>
      </c>
      <c r="F23" s="38" t="str">
        <f t="shared" si="0"/>
        <v>-</v>
      </c>
      <c r="G23" s="38" t="str">
        <f t="shared" si="1"/>
        <v>-</v>
      </c>
      <c r="I23" s="19"/>
    </row>
    <row r="24" spans="1:9" x14ac:dyDescent="0.25">
      <c r="A24" s="66" t="s">
        <v>94</v>
      </c>
      <c r="B24" s="67">
        <f>B22-B23</f>
        <v>0</v>
      </c>
      <c r="C24" s="67">
        <f t="shared" ref="C24" si="2">C22-C23</f>
        <v>0</v>
      </c>
      <c r="D24" s="67">
        <f>D22-D23</f>
        <v>0</v>
      </c>
      <c r="E24" s="67">
        <f t="shared" ref="E24" si="3">E22-E23</f>
        <v>0</v>
      </c>
      <c r="F24" s="68"/>
      <c r="G24" s="68"/>
    </row>
    <row r="25" spans="1:9" x14ac:dyDescent="0.25">
      <c r="A25" s="26" t="s">
        <v>150</v>
      </c>
      <c r="B25" s="69"/>
      <c r="C25" s="69"/>
      <c r="D25" s="69"/>
      <c r="E25" s="69"/>
      <c r="F25" s="70"/>
      <c r="G25" s="70"/>
    </row>
    <row r="26" spans="1:9" x14ac:dyDescent="0.25">
      <c r="A26" s="20" t="s">
        <v>102</v>
      </c>
      <c r="B26" s="25">
        <f>B16+B17+B22</f>
        <v>726172.24</v>
      </c>
      <c r="C26" s="25">
        <f>C16+C17+C22</f>
        <v>877511</v>
      </c>
      <c r="D26" s="25">
        <f>D16+D17+D22</f>
        <v>877511</v>
      </c>
      <c r="E26" s="25">
        <f>E16+E17+E22</f>
        <v>861322.70000000007</v>
      </c>
      <c r="F26" s="25">
        <f t="shared" ref="F26:F28" si="4">IFERROR(E26/B26*100,"-")</f>
        <v>118.6113503870652</v>
      </c>
      <c r="G26" s="25">
        <f t="shared" ref="G26:G28" si="5">IFERROR(E26/D26*100,"-")</f>
        <v>98.155202612844747</v>
      </c>
      <c r="I26" s="19"/>
    </row>
    <row r="27" spans="1:9" x14ac:dyDescent="0.25">
      <c r="A27" s="20" t="s">
        <v>97</v>
      </c>
      <c r="B27" s="25">
        <f>B18+B19+B23</f>
        <v>728487.79</v>
      </c>
      <c r="C27" s="25">
        <f>C18+C19+C23</f>
        <v>888642</v>
      </c>
      <c r="D27" s="25">
        <f>D18+D19+D23</f>
        <v>888642</v>
      </c>
      <c r="E27" s="25">
        <f>E18+E19+E23</f>
        <v>862987.61</v>
      </c>
      <c r="F27" s="25">
        <f t="shared" si="4"/>
        <v>118.46287911016324</v>
      </c>
      <c r="G27" s="25">
        <f t="shared" si="5"/>
        <v>97.113079282770784</v>
      </c>
      <c r="I27" s="19"/>
    </row>
    <row r="28" spans="1:9" x14ac:dyDescent="0.25">
      <c r="A28" s="66" t="s">
        <v>98</v>
      </c>
      <c r="B28" s="67">
        <f>B26-B27</f>
        <v>-2315.5500000000466</v>
      </c>
      <c r="C28" s="67">
        <f t="shared" ref="C28:E28" si="6">C26-C27</f>
        <v>-11131</v>
      </c>
      <c r="D28" s="67">
        <f t="shared" si="6"/>
        <v>-11131</v>
      </c>
      <c r="E28" s="67">
        <f t="shared" si="6"/>
        <v>-1664.9099999999162</v>
      </c>
      <c r="F28" s="168">
        <f t="shared" si="4"/>
        <v>71.901276154688205</v>
      </c>
      <c r="G28" s="168">
        <f t="shared" si="5"/>
        <v>14.957416224956575</v>
      </c>
      <c r="I28" s="19"/>
    </row>
    <row r="29" spans="1:9" ht="3.75" customHeight="1" x14ac:dyDescent="0.25">
      <c r="A29" s="20"/>
      <c r="B29" s="21"/>
      <c r="C29" s="21"/>
      <c r="D29" s="21"/>
      <c r="E29" s="21"/>
      <c r="F29" s="21"/>
      <c r="G29" s="21"/>
    </row>
    <row r="30" spans="1:9" x14ac:dyDescent="0.25">
      <c r="A30" s="22" t="s">
        <v>95</v>
      </c>
      <c r="B30" s="23">
        <v>0</v>
      </c>
      <c r="C30" s="23"/>
      <c r="D30" s="23"/>
      <c r="E30" s="23">
        <v>0</v>
      </c>
      <c r="F30" s="39"/>
      <c r="G30" s="39"/>
      <c r="I30" s="19"/>
    </row>
    <row r="31" spans="1:9" x14ac:dyDescent="0.25">
      <c r="A31" s="22" t="s">
        <v>96</v>
      </c>
      <c r="B31" s="90">
        <v>8392.4599999999991</v>
      </c>
      <c r="C31" s="23"/>
      <c r="D31" s="23"/>
      <c r="E31" s="90">
        <v>6076.88</v>
      </c>
      <c r="F31" s="39"/>
      <c r="G31" s="39"/>
      <c r="I31" s="19"/>
    </row>
    <row r="32" spans="1:9" ht="1.5" customHeight="1" x14ac:dyDescent="0.25">
      <c r="A32" s="20"/>
      <c r="B32" s="24"/>
      <c r="C32" s="24"/>
      <c r="D32" s="21"/>
      <c r="E32" s="21"/>
      <c r="F32" s="38"/>
      <c r="G32" s="38"/>
    </row>
    <row r="33" spans="1:9" x14ac:dyDescent="0.25">
      <c r="A33" s="71" t="s">
        <v>103</v>
      </c>
      <c r="B33" s="72"/>
      <c r="C33" s="72"/>
      <c r="D33" s="73"/>
      <c r="E33" s="73"/>
      <c r="F33" s="74"/>
      <c r="G33" s="74"/>
    </row>
    <row r="34" spans="1:9" x14ac:dyDescent="0.25">
      <c r="A34" s="20" t="s">
        <v>139</v>
      </c>
      <c r="B34" s="21">
        <v>8392.4599999999991</v>
      </c>
      <c r="C34" s="21">
        <v>11131</v>
      </c>
      <c r="D34" s="21">
        <v>11131</v>
      </c>
      <c r="E34" s="21">
        <v>6076.88</v>
      </c>
      <c r="F34" s="38"/>
      <c r="G34" s="38"/>
      <c r="I34" s="19"/>
    </row>
    <row r="35" spans="1:9" x14ac:dyDescent="0.25">
      <c r="A35" s="20" t="s">
        <v>140</v>
      </c>
      <c r="B35" s="21">
        <v>0</v>
      </c>
      <c r="C35" s="21">
        <v>0</v>
      </c>
      <c r="D35" s="21">
        <v>0</v>
      </c>
      <c r="E35" s="21">
        <v>0</v>
      </c>
      <c r="F35" s="38">
        <v>0</v>
      </c>
      <c r="G35" s="38">
        <v>0</v>
      </c>
      <c r="I35" s="19"/>
    </row>
    <row r="36" spans="1:9" ht="18" customHeight="1" x14ac:dyDescent="0.25">
      <c r="A36" s="66" t="s">
        <v>114</v>
      </c>
      <c r="B36" s="67">
        <f>B34+B35</f>
        <v>8392.4599999999991</v>
      </c>
      <c r="C36" s="67">
        <f>C34+C35</f>
        <v>11131</v>
      </c>
      <c r="D36" s="67">
        <f>D34+D35</f>
        <v>11131</v>
      </c>
      <c r="E36" s="67">
        <v>6076.88</v>
      </c>
      <c r="F36" s="68"/>
      <c r="G36" s="68"/>
      <c r="I36" s="19"/>
    </row>
    <row r="37" spans="1:9" ht="9" customHeight="1" x14ac:dyDescent="0.25"/>
    <row r="38" spans="1:9" x14ac:dyDescent="0.25">
      <c r="A38" s="75" t="s">
        <v>98</v>
      </c>
      <c r="B38" s="76">
        <f>B28+B36</f>
        <v>6076.9099999999526</v>
      </c>
      <c r="C38" s="76">
        <f>C28+C36</f>
        <v>0</v>
      </c>
      <c r="D38" s="76">
        <f>D28+D36</f>
        <v>0</v>
      </c>
      <c r="E38" s="76">
        <f>E28+E36</f>
        <v>4411.9700000000839</v>
      </c>
      <c r="F38" s="77"/>
      <c r="G38" s="77"/>
      <c r="I38" s="19"/>
    </row>
    <row r="39" spans="1:9" ht="29.45" customHeight="1" x14ac:dyDescent="0.25">
      <c r="A39" s="169" t="s">
        <v>149</v>
      </c>
      <c r="B39" s="169"/>
      <c r="C39" s="169"/>
      <c r="D39" s="169"/>
      <c r="E39" s="169"/>
      <c r="F39" s="169"/>
      <c r="G39" s="169"/>
    </row>
    <row r="40" spans="1:9" x14ac:dyDescent="0.25">
      <c r="I40" s="19"/>
    </row>
    <row r="42" spans="1:9" x14ac:dyDescent="0.25">
      <c r="E42" s="19"/>
    </row>
    <row r="43" spans="1:9" x14ac:dyDescent="0.25">
      <c r="E43" s="19"/>
    </row>
    <row r="44" spans="1:9" x14ac:dyDescent="0.25">
      <c r="E44" s="19"/>
    </row>
  </sheetData>
  <mergeCells count="7">
    <mergeCell ref="A39:G39"/>
    <mergeCell ref="A1:G1"/>
    <mergeCell ref="A2:G2"/>
    <mergeCell ref="A3:G3"/>
    <mergeCell ref="A6:G6"/>
    <mergeCell ref="A8:G8"/>
    <mergeCell ref="A10:G10"/>
  </mergeCells>
  <conditionalFormatting sqref="B30:B31">
    <cfRule type="containsBlanks" dxfId="67" priority="3">
      <formula>LEN(TRIM(B30))=0</formula>
    </cfRule>
  </conditionalFormatting>
  <conditionalFormatting sqref="B34:E35">
    <cfRule type="containsBlanks" dxfId="66" priority="1">
      <formula>LEN(TRIM(B34))=0</formula>
    </cfRule>
  </conditionalFormatting>
  <conditionalFormatting sqref="E30:E31">
    <cfRule type="containsBlanks" dxfId="65" priority="2">
      <formula>LEN(TRIM(E30))=0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ignoredErrors>
    <ignoredError sqref="F21:G21 F24:G2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4"/>
  <sheetViews>
    <sheetView showGridLines="0" zoomScaleNormal="100" workbookViewId="0">
      <selection activeCell="E9" sqref="E9"/>
    </sheetView>
  </sheetViews>
  <sheetFormatPr defaultColWidth="9.140625" defaultRowHeight="15.75" x14ac:dyDescent="0.25"/>
  <cols>
    <col min="1" max="1" width="87.140625" style="3" bestFit="1" customWidth="1"/>
    <col min="2" max="2" width="14.7109375" style="3" bestFit="1" customWidth="1"/>
    <col min="3" max="3" width="15.140625" style="3" bestFit="1" customWidth="1"/>
    <col min="4" max="4" width="15.7109375" style="3" bestFit="1" customWidth="1"/>
    <col min="5" max="5" width="14.7109375" style="3" bestFit="1" customWidth="1"/>
    <col min="6" max="6" width="10.140625" style="3" bestFit="1" customWidth="1"/>
    <col min="7" max="7" width="8.5703125" style="9" bestFit="1" customWidth="1"/>
    <col min="8" max="16384" width="9.140625" style="3"/>
  </cols>
  <sheetData>
    <row r="1" spans="1:14" x14ac:dyDescent="0.25">
      <c r="A1" s="175" t="s">
        <v>80</v>
      </c>
      <c r="B1" s="175"/>
      <c r="C1" s="175"/>
      <c r="D1" s="175"/>
      <c r="E1" s="175"/>
      <c r="F1" s="175"/>
      <c r="G1" s="175"/>
    </row>
    <row r="2" spans="1:14" ht="7.5" customHeight="1" x14ac:dyDescent="0.25">
      <c r="A2" s="2"/>
      <c r="B2" s="2"/>
      <c r="C2" s="2"/>
      <c r="D2" s="2"/>
      <c r="E2" s="2"/>
      <c r="F2" s="2"/>
      <c r="G2" s="8"/>
    </row>
    <row r="3" spans="1:14" x14ac:dyDescent="0.25">
      <c r="A3" s="176" t="s">
        <v>170</v>
      </c>
      <c r="B3" s="176"/>
      <c r="C3" s="176"/>
      <c r="D3" s="176"/>
      <c r="E3" s="176"/>
      <c r="F3" s="176"/>
      <c r="G3" s="176"/>
    </row>
    <row r="4" spans="1:14" ht="6.75" customHeight="1" x14ac:dyDescent="0.25"/>
    <row r="5" spans="1:14" x14ac:dyDescent="0.25">
      <c r="A5" s="112" t="s">
        <v>0</v>
      </c>
    </row>
    <row r="6" spans="1:14" ht="11.25" customHeight="1" x14ac:dyDescent="0.25">
      <c r="A6" s="54"/>
    </row>
    <row r="7" spans="1:14" s="106" customFormat="1" x14ac:dyDescent="0.25">
      <c r="A7" s="177" t="s">
        <v>156</v>
      </c>
      <c r="B7" s="177"/>
      <c r="C7" s="177"/>
      <c r="D7" s="177"/>
      <c r="E7" s="177"/>
      <c r="F7" s="177"/>
      <c r="G7" s="177"/>
    </row>
    <row r="8" spans="1:14" s="106" customFormat="1" ht="38.25" x14ac:dyDescent="0.25">
      <c r="A8" s="53" t="s">
        <v>204</v>
      </c>
      <c r="B8" s="28" t="s">
        <v>165</v>
      </c>
      <c r="C8" s="28" t="s">
        <v>167</v>
      </c>
      <c r="D8" s="28" t="s">
        <v>168</v>
      </c>
      <c r="E8" s="28" t="s">
        <v>169</v>
      </c>
      <c r="F8" s="37" t="s">
        <v>127</v>
      </c>
      <c r="G8" s="37" t="s">
        <v>128</v>
      </c>
    </row>
    <row r="9" spans="1:14" ht="16.5" customHeight="1" x14ac:dyDescent="0.25">
      <c r="A9" s="52">
        <v>1</v>
      </c>
      <c r="B9" s="52">
        <v>2</v>
      </c>
      <c r="C9" s="52">
        <v>3</v>
      </c>
      <c r="D9" s="52">
        <v>4</v>
      </c>
      <c r="E9" s="52">
        <v>5</v>
      </c>
      <c r="F9" s="52" t="s">
        <v>78</v>
      </c>
      <c r="G9" s="166" t="s">
        <v>79</v>
      </c>
    </row>
    <row r="10" spans="1:14" x14ac:dyDescent="0.25">
      <c r="A10" s="128" t="s">
        <v>1</v>
      </c>
      <c r="B10" s="138">
        <v>726137.24</v>
      </c>
      <c r="C10" s="138">
        <v>876863</v>
      </c>
      <c r="D10" s="138">
        <v>876863</v>
      </c>
      <c r="E10" s="138">
        <v>860675.31</v>
      </c>
      <c r="F10" s="139">
        <v>118.53</v>
      </c>
      <c r="G10" s="140">
        <v>98.15</v>
      </c>
      <c r="I10" s="158"/>
      <c r="J10" s="158"/>
      <c r="K10" s="158"/>
      <c r="L10" s="158"/>
      <c r="M10" s="158"/>
      <c r="N10" s="158"/>
    </row>
    <row r="11" spans="1:14" x14ac:dyDescent="0.25">
      <c r="A11" s="129" t="s">
        <v>2</v>
      </c>
      <c r="B11" s="141">
        <v>615240.64</v>
      </c>
      <c r="C11" s="141">
        <v>802236</v>
      </c>
      <c r="D11" s="141">
        <v>802236</v>
      </c>
      <c r="E11" s="141">
        <v>793859.68</v>
      </c>
      <c r="F11" s="142">
        <v>129.03</v>
      </c>
      <c r="G11" s="143">
        <v>98.96</v>
      </c>
      <c r="H11" s="130"/>
      <c r="I11" s="16"/>
      <c r="J11" s="158"/>
      <c r="K11" s="158"/>
      <c r="L11" s="158"/>
      <c r="M11" s="158"/>
      <c r="N11" s="158"/>
    </row>
    <row r="12" spans="1:14" x14ac:dyDescent="0.25">
      <c r="A12" s="131" t="s">
        <v>171</v>
      </c>
      <c r="B12" s="141">
        <v>584553.49</v>
      </c>
      <c r="C12" s="142">
        <v>0</v>
      </c>
      <c r="D12" s="142">
        <v>0</v>
      </c>
      <c r="E12" s="141">
        <v>758324.71</v>
      </c>
      <c r="F12" s="142">
        <v>129.72999999999999</v>
      </c>
      <c r="G12" s="143">
        <v>0</v>
      </c>
      <c r="H12" s="130"/>
      <c r="I12" s="16"/>
      <c r="J12" s="158"/>
      <c r="K12" s="158"/>
      <c r="L12" s="158"/>
      <c r="M12" s="158"/>
      <c r="N12" s="158"/>
    </row>
    <row r="13" spans="1:14" x14ac:dyDescent="0.25">
      <c r="A13" s="132" t="s">
        <v>172</v>
      </c>
      <c r="B13" s="144">
        <v>583245.31000000006</v>
      </c>
      <c r="C13" s="143"/>
      <c r="D13" s="143"/>
      <c r="E13" s="144">
        <v>754125.66</v>
      </c>
      <c r="F13" s="143">
        <v>129.30000000000001</v>
      </c>
      <c r="G13" s="143"/>
      <c r="H13" s="130"/>
      <c r="I13" s="16"/>
      <c r="J13" s="158"/>
      <c r="K13" s="158"/>
      <c r="L13" s="158"/>
      <c r="M13" s="158"/>
      <c r="N13" s="158"/>
    </row>
    <row r="14" spans="1:14" x14ac:dyDescent="0.25">
      <c r="A14" s="132" t="s">
        <v>173</v>
      </c>
      <c r="B14" s="144">
        <v>1308.18</v>
      </c>
      <c r="C14" s="143"/>
      <c r="D14" s="143"/>
      <c r="E14" s="144">
        <v>4199.05</v>
      </c>
      <c r="F14" s="143">
        <v>320.98</v>
      </c>
      <c r="G14" s="143"/>
      <c r="H14" s="130"/>
    </row>
    <row r="15" spans="1:14" x14ac:dyDescent="0.25">
      <c r="A15" s="131" t="s">
        <v>153</v>
      </c>
      <c r="B15" s="141">
        <v>30687.15</v>
      </c>
      <c r="C15" s="142">
        <v>0</v>
      </c>
      <c r="D15" s="142">
        <v>0</v>
      </c>
      <c r="E15" s="141">
        <v>35534.97</v>
      </c>
      <c r="F15" s="142">
        <v>115.8</v>
      </c>
      <c r="G15" s="143">
        <v>0</v>
      </c>
      <c r="H15" s="130"/>
    </row>
    <row r="16" spans="1:14" x14ac:dyDescent="0.25">
      <c r="A16" s="132" t="s">
        <v>154</v>
      </c>
      <c r="B16" s="145">
        <v>0</v>
      </c>
      <c r="C16" s="143"/>
      <c r="D16" s="143"/>
      <c r="E16" s="144">
        <v>5543.17</v>
      </c>
      <c r="F16" s="143"/>
      <c r="G16" s="143"/>
      <c r="H16" s="130"/>
    </row>
    <row r="17" spans="1:8" ht="31.5" x14ac:dyDescent="0.25">
      <c r="A17" s="132" t="s">
        <v>155</v>
      </c>
      <c r="B17" s="144">
        <v>30687.15</v>
      </c>
      <c r="C17" s="143"/>
      <c r="D17" s="143"/>
      <c r="E17" s="144">
        <v>29991.8</v>
      </c>
      <c r="F17" s="143">
        <v>97.73</v>
      </c>
      <c r="G17" s="143"/>
      <c r="H17" s="130"/>
    </row>
    <row r="18" spans="1:8" x14ac:dyDescent="0.25">
      <c r="A18" s="129" t="s">
        <v>3</v>
      </c>
      <c r="B18" s="142">
        <v>156.88999999999999</v>
      </c>
      <c r="C18" s="142">
        <v>150</v>
      </c>
      <c r="D18" s="142">
        <v>150</v>
      </c>
      <c r="E18" s="142">
        <v>136.56</v>
      </c>
      <c r="F18" s="142">
        <v>87.04</v>
      </c>
      <c r="G18" s="143">
        <v>91.04</v>
      </c>
      <c r="H18" s="130"/>
    </row>
    <row r="19" spans="1:8" x14ac:dyDescent="0.25">
      <c r="A19" s="131" t="s">
        <v>4</v>
      </c>
      <c r="B19" s="142">
        <v>156.88999999999999</v>
      </c>
      <c r="C19" s="142">
        <v>0</v>
      </c>
      <c r="D19" s="142">
        <v>0</v>
      </c>
      <c r="E19" s="142">
        <v>136.56</v>
      </c>
      <c r="F19" s="142">
        <v>87.04</v>
      </c>
      <c r="G19" s="143">
        <v>0</v>
      </c>
      <c r="H19" s="130"/>
    </row>
    <row r="20" spans="1:8" x14ac:dyDescent="0.25">
      <c r="A20" s="132" t="s">
        <v>5</v>
      </c>
      <c r="B20" s="143">
        <v>156.88999999999999</v>
      </c>
      <c r="C20" s="143"/>
      <c r="D20" s="143"/>
      <c r="E20" s="143">
        <v>136.56</v>
      </c>
      <c r="F20" s="143">
        <v>87.04</v>
      </c>
      <c r="G20" s="143"/>
      <c r="H20" s="130"/>
    </row>
    <row r="21" spans="1:8" ht="31.5" x14ac:dyDescent="0.25">
      <c r="A21" s="129" t="s">
        <v>6</v>
      </c>
      <c r="B21" s="141">
        <v>8964.8700000000008</v>
      </c>
      <c r="C21" s="141">
        <v>9600</v>
      </c>
      <c r="D21" s="141">
        <v>9600</v>
      </c>
      <c r="E21" s="141">
        <v>7042.69</v>
      </c>
      <c r="F21" s="142">
        <v>78.56</v>
      </c>
      <c r="G21" s="143">
        <v>73.36</v>
      </c>
      <c r="H21" s="130"/>
    </row>
    <row r="22" spans="1:8" x14ac:dyDescent="0.25">
      <c r="A22" s="131" t="s">
        <v>7</v>
      </c>
      <c r="B22" s="141">
        <v>8964.8700000000008</v>
      </c>
      <c r="C22" s="142">
        <v>0</v>
      </c>
      <c r="D22" s="142">
        <v>0</v>
      </c>
      <c r="E22" s="141">
        <v>7042.69</v>
      </c>
      <c r="F22" s="142">
        <v>78.56</v>
      </c>
      <c r="G22" s="143">
        <v>0</v>
      </c>
      <c r="H22" s="130"/>
    </row>
    <row r="23" spans="1:8" x14ac:dyDescent="0.25">
      <c r="A23" s="132" t="s">
        <v>8</v>
      </c>
      <c r="B23" s="144">
        <v>8964.8700000000008</v>
      </c>
      <c r="C23" s="143"/>
      <c r="D23" s="143"/>
      <c r="E23" s="144">
        <v>7042.69</v>
      </c>
      <c r="F23" s="143">
        <v>78.56</v>
      </c>
      <c r="G23" s="143"/>
      <c r="H23" s="130"/>
    </row>
    <row r="24" spans="1:8" ht="32.25" customHeight="1" x14ac:dyDescent="0.25">
      <c r="A24" s="129" t="s">
        <v>135</v>
      </c>
      <c r="B24" s="141">
        <v>2951.81</v>
      </c>
      <c r="C24" s="141">
        <v>3450</v>
      </c>
      <c r="D24" s="141">
        <v>3450</v>
      </c>
      <c r="E24" s="141">
        <v>2650.48</v>
      </c>
      <c r="F24" s="142">
        <v>89.79</v>
      </c>
      <c r="G24" s="143">
        <v>76.83</v>
      </c>
      <c r="H24" s="130"/>
    </row>
    <row r="25" spans="1:8" ht="19.5" customHeight="1" x14ac:dyDescent="0.25">
      <c r="A25" s="131" t="s">
        <v>9</v>
      </c>
      <c r="B25" s="141">
        <v>2356.7600000000002</v>
      </c>
      <c r="C25" s="142">
        <v>0</v>
      </c>
      <c r="D25" s="142">
        <v>0</v>
      </c>
      <c r="E25" s="141">
        <v>1745.84</v>
      </c>
      <c r="F25" s="142">
        <v>74.08</v>
      </c>
      <c r="G25" s="143">
        <v>0</v>
      </c>
      <c r="H25" s="130"/>
    </row>
    <row r="26" spans="1:8" x14ac:dyDescent="0.25">
      <c r="A26" s="132" t="s">
        <v>141</v>
      </c>
      <c r="B26" s="143">
        <v>323</v>
      </c>
      <c r="C26" s="143"/>
      <c r="D26" s="143"/>
      <c r="E26" s="143">
        <v>223.9</v>
      </c>
      <c r="F26" s="143">
        <v>69.319999999999993</v>
      </c>
      <c r="G26" s="143"/>
      <c r="H26" s="130"/>
    </row>
    <row r="27" spans="1:8" x14ac:dyDescent="0.25">
      <c r="A27" s="132" t="s">
        <v>10</v>
      </c>
      <c r="B27" s="144">
        <v>2033.76</v>
      </c>
      <c r="C27" s="143"/>
      <c r="D27" s="143"/>
      <c r="E27" s="144">
        <v>1521.94</v>
      </c>
      <c r="F27" s="143">
        <v>74.83</v>
      </c>
      <c r="G27" s="143"/>
      <c r="H27" s="130"/>
    </row>
    <row r="28" spans="1:8" ht="31.5" x14ac:dyDescent="0.25">
      <c r="A28" s="131" t="s">
        <v>136</v>
      </c>
      <c r="B28" s="142">
        <v>595.04999999999995</v>
      </c>
      <c r="C28" s="142">
        <v>0</v>
      </c>
      <c r="D28" s="142">
        <v>0</v>
      </c>
      <c r="E28" s="142">
        <v>904.64</v>
      </c>
      <c r="F28" s="142">
        <v>152.03</v>
      </c>
      <c r="G28" s="143">
        <v>0</v>
      </c>
      <c r="H28" s="130"/>
    </row>
    <row r="29" spans="1:8" x14ac:dyDescent="0.25">
      <c r="A29" s="132" t="s">
        <v>129</v>
      </c>
      <c r="B29" s="143">
        <v>595.04999999999995</v>
      </c>
      <c r="C29" s="143"/>
      <c r="D29" s="143"/>
      <c r="E29" s="143">
        <v>904.64</v>
      </c>
      <c r="F29" s="143">
        <v>152.03</v>
      </c>
      <c r="G29" s="143"/>
      <c r="H29" s="130"/>
    </row>
    <row r="30" spans="1:8" x14ac:dyDescent="0.25">
      <c r="A30" s="129" t="s">
        <v>142</v>
      </c>
      <c r="B30" s="141">
        <v>98823.03</v>
      </c>
      <c r="C30" s="141">
        <v>61427</v>
      </c>
      <c r="D30" s="141">
        <v>61427</v>
      </c>
      <c r="E30" s="141">
        <v>56985.9</v>
      </c>
      <c r="F30" s="142">
        <v>57.66</v>
      </c>
      <c r="G30" s="143">
        <v>92.77</v>
      </c>
      <c r="H30" s="130"/>
    </row>
    <row r="31" spans="1:8" ht="31.5" x14ac:dyDescent="0.25">
      <c r="A31" s="131" t="s">
        <v>151</v>
      </c>
      <c r="B31" s="141">
        <v>98823.03</v>
      </c>
      <c r="C31" s="142">
        <v>0</v>
      </c>
      <c r="D31" s="142">
        <v>0</v>
      </c>
      <c r="E31" s="141">
        <v>56985.9</v>
      </c>
      <c r="F31" s="142">
        <v>57.66</v>
      </c>
      <c r="G31" s="143">
        <v>0</v>
      </c>
      <c r="H31" s="130"/>
    </row>
    <row r="32" spans="1:8" x14ac:dyDescent="0.25">
      <c r="A32" s="132" t="s">
        <v>152</v>
      </c>
      <c r="B32" s="144">
        <v>63062.15</v>
      </c>
      <c r="C32" s="143"/>
      <c r="D32" s="143"/>
      <c r="E32" s="144">
        <v>51743.23</v>
      </c>
      <c r="F32" s="143">
        <v>82.05</v>
      </c>
      <c r="G32" s="143"/>
      <c r="H32" s="130"/>
    </row>
    <row r="33" spans="1:8" x14ac:dyDescent="0.25">
      <c r="A33" s="132" t="s">
        <v>174</v>
      </c>
      <c r="B33" s="144">
        <v>35760.879999999997</v>
      </c>
      <c r="C33" s="143"/>
      <c r="D33" s="143"/>
      <c r="E33" s="144">
        <v>5242.67</v>
      </c>
      <c r="F33" s="143">
        <v>14.66</v>
      </c>
      <c r="G33" s="143"/>
      <c r="H33" s="130"/>
    </row>
    <row r="34" spans="1:8" ht="18" customHeight="1" x14ac:dyDescent="0.25">
      <c r="A34" s="128" t="s">
        <v>11</v>
      </c>
      <c r="B34" s="139">
        <v>35</v>
      </c>
      <c r="C34" s="139">
        <v>648</v>
      </c>
      <c r="D34" s="139">
        <v>648</v>
      </c>
      <c r="E34" s="139">
        <v>647.39</v>
      </c>
      <c r="F34" s="138">
        <v>1849.69</v>
      </c>
      <c r="G34" s="140">
        <v>99.91</v>
      </c>
      <c r="H34" s="130"/>
    </row>
    <row r="35" spans="1:8" x14ac:dyDescent="0.25">
      <c r="A35" s="129" t="s">
        <v>134</v>
      </c>
      <c r="B35" s="142">
        <v>35</v>
      </c>
      <c r="C35" s="142">
        <v>648</v>
      </c>
      <c r="D35" s="142">
        <v>648</v>
      </c>
      <c r="E35" s="142">
        <v>647.39</v>
      </c>
      <c r="F35" s="141">
        <v>1849.69</v>
      </c>
      <c r="G35" s="143">
        <v>99.91</v>
      </c>
      <c r="H35" s="130"/>
    </row>
    <row r="36" spans="1:8" x14ac:dyDescent="0.25">
      <c r="A36" s="131" t="s">
        <v>143</v>
      </c>
      <c r="B36" s="142">
        <v>35</v>
      </c>
      <c r="C36" s="142">
        <v>0</v>
      </c>
      <c r="D36" s="142">
        <v>0</v>
      </c>
      <c r="E36" s="142">
        <v>647.39</v>
      </c>
      <c r="F36" s="141">
        <v>1849.69</v>
      </c>
      <c r="G36" s="143">
        <v>0</v>
      </c>
      <c r="H36" s="130"/>
    </row>
    <row r="37" spans="1:8" x14ac:dyDescent="0.25">
      <c r="A37" s="132" t="s">
        <v>144</v>
      </c>
      <c r="B37" s="143">
        <v>35</v>
      </c>
      <c r="C37" s="143"/>
      <c r="D37" s="143"/>
      <c r="E37" s="143">
        <v>647.39</v>
      </c>
      <c r="F37" s="144">
        <v>1849.69</v>
      </c>
      <c r="G37" s="143"/>
      <c r="H37" s="130"/>
    </row>
    <row r="38" spans="1:8" x14ac:dyDescent="0.25">
      <c r="A38" s="129" t="s">
        <v>12</v>
      </c>
      <c r="B38" s="141">
        <v>726172.24</v>
      </c>
      <c r="C38" s="141">
        <v>877511</v>
      </c>
      <c r="D38" s="141">
        <v>877511</v>
      </c>
      <c r="E38" s="141">
        <v>861322.7</v>
      </c>
      <c r="F38" s="142">
        <v>118.61</v>
      </c>
      <c r="G38" s="143">
        <v>98.16</v>
      </c>
      <c r="H38" s="130"/>
    </row>
    <row r="39" spans="1:8" x14ac:dyDescent="0.25">
      <c r="A39" s="133"/>
      <c r="B39" s="134"/>
      <c r="C39" s="134"/>
      <c r="D39" s="134"/>
      <c r="E39" s="134"/>
      <c r="F39" s="135"/>
      <c r="G39" s="136"/>
      <c r="H39" s="130"/>
    </row>
    <row r="40" spans="1:8" x14ac:dyDescent="0.25">
      <c r="A40" s="133"/>
      <c r="B40" s="134"/>
      <c r="C40" s="134"/>
      <c r="D40" s="134"/>
      <c r="E40" s="134"/>
      <c r="F40" s="135"/>
      <c r="G40" s="136"/>
      <c r="H40" s="130"/>
    </row>
    <row r="41" spans="1:8" x14ac:dyDescent="0.25">
      <c r="A41" s="128" t="s">
        <v>13</v>
      </c>
      <c r="B41" s="138">
        <v>689913.25</v>
      </c>
      <c r="C41" s="138">
        <v>876239</v>
      </c>
      <c r="D41" s="138">
        <v>876239</v>
      </c>
      <c r="E41" s="138">
        <v>852879.64</v>
      </c>
      <c r="F41" s="139">
        <v>123.62</v>
      </c>
      <c r="G41" s="140">
        <v>97.33</v>
      </c>
      <c r="H41" s="130"/>
    </row>
    <row r="42" spans="1:8" s="137" customFormat="1" x14ac:dyDescent="0.25">
      <c r="A42" s="129" t="s">
        <v>14</v>
      </c>
      <c r="B42" s="141">
        <v>555937.97</v>
      </c>
      <c r="C42" s="141">
        <v>727930</v>
      </c>
      <c r="D42" s="141">
        <v>727930</v>
      </c>
      <c r="E42" s="141">
        <v>728809.35</v>
      </c>
      <c r="F42" s="142">
        <v>131.1</v>
      </c>
      <c r="G42" s="143">
        <v>100.12</v>
      </c>
      <c r="H42" s="130"/>
    </row>
    <row r="43" spans="1:8" s="137" customFormat="1" x14ac:dyDescent="0.25">
      <c r="A43" s="131" t="s">
        <v>15</v>
      </c>
      <c r="B43" s="141">
        <v>457353.14</v>
      </c>
      <c r="C43" s="142">
        <v>0</v>
      </c>
      <c r="D43" s="142">
        <v>0</v>
      </c>
      <c r="E43" s="141">
        <v>603211.51</v>
      </c>
      <c r="F43" s="142">
        <v>131.88999999999999</v>
      </c>
      <c r="G43" s="143">
        <v>0</v>
      </c>
      <c r="H43" s="130"/>
    </row>
    <row r="44" spans="1:8" s="137" customFormat="1" x14ac:dyDescent="0.25">
      <c r="A44" s="132" t="s">
        <v>16</v>
      </c>
      <c r="B44" s="144">
        <v>454218.66</v>
      </c>
      <c r="C44" s="143"/>
      <c r="D44" s="143"/>
      <c r="E44" s="144">
        <v>599997.02</v>
      </c>
      <c r="F44" s="143">
        <v>132.09</v>
      </c>
      <c r="G44" s="143"/>
      <c r="H44" s="130"/>
    </row>
    <row r="45" spans="1:8" s="137" customFormat="1" x14ac:dyDescent="0.25">
      <c r="A45" s="132" t="s">
        <v>104</v>
      </c>
      <c r="B45" s="144">
        <v>1238.58</v>
      </c>
      <c r="C45" s="143"/>
      <c r="D45" s="143"/>
      <c r="E45" s="144">
        <v>1519.71</v>
      </c>
      <c r="F45" s="143">
        <v>122.7</v>
      </c>
      <c r="G45" s="143"/>
      <c r="H45" s="130"/>
    </row>
    <row r="46" spans="1:8" x14ac:dyDescent="0.25">
      <c r="A46" s="132" t="s">
        <v>145</v>
      </c>
      <c r="B46" s="144">
        <v>1895.9</v>
      </c>
      <c r="C46" s="143"/>
      <c r="D46" s="143"/>
      <c r="E46" s="144">
        <v>1694.78</v>
      </c>
      <c r="F46" s="143">
        <v>89.39</v>
      </c>
      <c r="G46" s="143"/>
      <c r="H46" s="130"/>
    </row>
    <row r="47" spans="1:8" x14ac:dyDescent="0.25">
      <c r="A47" s="131" t="s">
        <v>17</v>
      </c>
      <c r="B47" s="141">
        <v>25882.29</v>
      </c>
      <c r="C47" s="142">
        <v>0</v>
      </c>
      <c r="D47" s="142">
        <v>0</v>
      </c>
      <c r="E47" s="141">
        <v>30893.89</v>
      </c>
      <c r="F47" s="142">
        <v>119.36</v>
      </c>
      <c r="G47" s="143">
        <v>0</v>
      </c>
      <c r="H47" s="130"/>
    </row>
    <row r="48" spans="1:8" x14ac:dyDescent="0.25">
      <c r="A48" s="132" t="s">
        <v>18</v>
      </c>
      <c r="B48" s="144">
        <v>25882.29</v>
      </c>
      <c r="C48" s="143"/>
      <c r="D48" s="143"/>
      <c r="E48" s="144">
        <v>30893.89</v>
      </c>
      <c r="F48" s="143">
        <v>119.36</v>
      </c>
      <c r="G48" s="143"/>
      <c r="H48" s="130"/>
    </row>
    <row r="49" spans="1:8" x14ac:dyDescent="0.25">
      <c r="A49" s="131" t="s">
        <v>19</v>
      </c>
      <c r="B49" s="141">
        <v>72702.539999999994</v>
      </c>
      <c r="C49" s="142">
        <v>0</v>
      </c>
      <c r="D49" s="142">
        <v>0</v>
      </c>
      <c r="E49" s="141">
        <v>94703.95</v>
      </c>
      <c r="F49" s="142">
        <v>130.26</v>
      </c>
      <c r="G49" s="143">
        <v>0</v>
      </c>
      <c r="H49" s="130"/>
    </row>
    <row r="50" spans="1:8" x14ac:dyDescent="0.25">
      <c r="A50" s="132" t="s">
        <v>105</v>
      </c>
      <c r="B50" s="143"/>
      <c r="C50" s="143"/>
      <c r="D50" s="143"/>
      <c r="E50" s="143"/>
      <c r="F50" s="143"/>
      <c r="G50" s="143"/>
      <c r="H50" s="130"/>
    </row>
    <row r="51" spans="1:8" x14ac:dyDescent="0.25">
      <c r="A51" s="132" t="s">
        <v>20</v>
      </c>
      <c r="B51" s="144">
        <v>72702.539999999994</v>
      </c>
      <c r="C51" s="143"/>
      <c r="D51" s="143"/>
      <c r="E51" s="144">
        <v>94703.95</v>
      </c>
      <c r="F51" s="143">
        <v>130.26</v>
      </c>
      <c r="G51" s="143"/>
      <c r="H51" s="130"/>
    </row>
    <row r="52" spans="1:8" x14ac:dyDescent="0.25">
      <c r="A52" s="129" t="s">
        <v>21</v>
      </c>
      <c r="B52" s="141">
        <v>128294.06</v>
      </c>
      <c r="C52" s="141">
        <v>142084</v>
      </c>
      <c r="D52" s="141">
        <v>142084</v>
      </c>
      <c r="E52" s="141">
        <v>120219.02</v>
      </c>
      <c r="F52" s="142">
        <v>93.71</v>
      </c>
      <c r="G52" s="143">
        <v>84.61</v>
      </c>
      <c r="H52" s="130"/>
    </row>
    <row r="53" spans="1:8" x14ac:dyDescent="0.25">
      <c r="A53" s="131" t="s">
        <v>22</v>
      </c>
      <c r="B53" s="141">
        <v>34123.18</v>
      </c>
      <c r="C53" s="142">
        <v>0</v>
      </c>
      <c r="D53" s="142">
        <v>0</v>
      </c>
      <c r="E53" s="141">
        <v>35387.839999999997</v>
      </c>
      <c r="F53" s="142">
        <v>103.71</v>
      </c>
      <c r="G53" s="143">
        <v>0</v>
      </c>
      <c r="H53" s="130"/>
    </row>
    <row r="54" spans="1:8" ht="12" customHeight="1" x14ac:dyDescent="0.25">
      <c r="A54" s="132" t="s">
        <v>23</v>
      </c>
      <c r="B54" s="144">
        <v>2878.39</v>
      </c>
      <c r="C54" s="143"/>
      <c r="D54" s="143"/>
      <c r="E54" s="144">
        <v>3068.3</v>
      </c>
      <c r="F54" s="143">
        <v>106.6</v>
      </c>
      <c r="G54" s="143"/>
      <c r="H54" s="130"/>
    </row>
    <row r="55" spans="1:8" x14ac:dyDescent="0.25">
      <c r="A55" s="132" t="s">
        <v>24</v>
      </c>
      <c r="B55" s="144">
        <v>29325.46</v>
      </c>
      <c r="C55" s="143">
        <v>0</v>
      </c>
      <c r="D55" s="143">
        <v>0</v>
      </c>
      <c r="E55" s="144">
        <v>31462.77</v>
      </c>
      <c r="F55" s="143">
        <v>107.29</v>
      </c>
      <c r="G55" s="143"/>
      <c r="H55" s="130"/>
    </row>
    <row r="56" spans="1:8" x14ac:dyDescent="0.25">
      <c r="A56" s="132" t="s">
        <v>25</v>
      </c>
      <c r="B56" s="144">
        <v>1636.13</v>
      </c>
      <c r="C56" s="143"/>
      <c r="D56" s="143"/>
      <c r="E56" s="143">
        <v>856.77</v>
      </c>
      <c r="F56" s="143">
        <v>52.37</v>
      </c>
      <c r="G56" s="143"/>
      <c r="H56" s="130"/>
    </row>
    <row r="57" spans="1:8" x14ac:dyDescent="0.25">
      <c r="A57" s="132" t="s">
        <v>26</v>
      </c>
      <c r="B57" s="143">
        <v>283.2</v>
      </c>
      <c r="C57" s="143"/>
      <c r="D57" s="143"/>
      <c r="E57" s="143">
        <v>0</v>
      </c>
      <c r="F57" s="143"/>
      <c r="G57" s="143"/>
      <c r="H57" s="130"/>
    </row>
    <row r="58" spans="1:8" x14ac:dyDescent="0.25">
      <c r="A58" s="131" t="s">
        <v>27</v>
      </c>
      <c r="B58" s="141">
        <v>73173.27</v>
      </c>
      <c r="C58" s="142">
        <v>0</v>
      </c>
      <c r="D58" s="142">
        <v>0</v>
      </c>
      <c r="E58" s="141">
        <v>66531.399999999994</v>
      </c>
      <c r="F58" s="142">
        <v>90.92</v>
      </c>
      <c r="G58" s="143">
        <v>0</v>
      </c>
      <c r="H58" s="130"/>
    </row>
    <row r="59" spans="1:8" x14ac:dyDescent="0.25">
      <c r="A59" s="132" t="s">
        <v>28</v>
      </c>
      <c r="B59" s="144">
        <v>7830.25</v>
      </c>
      <c r="C59" s="143"/>
      <c r="D59" s="143"/>
      <c r="E59" s="144">
        <v>10531.48</v>
      </c>
      <c r="F59" s="143">
        <v>134.5</v>
      </c>
      <c r="G59" s="143"/>
      <c r="H59" s="130"/>
    </row>
    <row r="60" spans="1:8" x14ac:dyDescent="0.25">
      <c r="A60" s="132" t="s">
        <v>29</v>
      </c>
      <c r="B60" s="144">
        <v>33665.519999999997</v>
      </c>
      <c r="C60" s="143"/>
      <c r="D60" s="143"/>
      <c r="E60" s="144">
        <v>32807.919999999998</v>
      </c>
      <c r="F60" s="143">
        <v>97.45</v>
      </c>
      <c r="G60" s="143"/>
      <c r="H60" s="130"/>
    </row>
    <row r="61" spans="1:8" x14ac:dyDescent="0.25">
      <c r="A61" s="132" t="s">
        <v>30</v>
      </c>
      <c r="B61" s="144">
        <v>20997.99</v>
      </c>
      <c r="C61" s="143"/>
      <c r="D61" s="143"/>
      <c r="E61" s="144">
        <v>17396.29</v>
      </c>
      <c r="F61" s="143">
        <v>82.85</v>
      </c>
      <c r="G61" s="143"/>
      <c r="H61" s="130"/>
    </row>
    <row r="62" spans="1:8" x14ac:dyDescent="0.25">
      <c r="A62" s="132" t="s">
        <v>31</v>
      </c>
      <c r="B62" s="144">
        <v>5132.55</v>
      </c>
      <c r="C62" s="143"/>
      <c r="D62" s="143"/>
      <c r="E62" s="144">
        <v>2168.87</v>
      </c>
      <c r="F62" s="143">
        <v>42.26</v>
      </c>
      <c r="G62" s="143"/>
      <c r="H62" s="130"/>
    </row>
    <row r="63" spans="1:8" x14ac:dyDescent="0.25">
      <c r="A63" s="132" t="s">
        <v>32</v>
      </c>
      <c r="B63" s="144">
        <v>5546.96</v>
      </c>
      <c r="C63" s="143"/>
      <c r="D63" s="143"/>
      <c r="E63" s="144">
        <v>3626.84</v>
      </c>
      <c r="F63" s="143">
        <v>65.38</v>
      </c>
      <c r="G63" s="143"/>
      <c r="H63" s="130"/>
    </row>
    <row r="64" spans="1:8" x14ac:dyDescent="0.25">
      <c r="A64" s="131" t="s">
        <v>33</v>
      </c>
      <c r="B64" s="141">
        <v>17437.080000000002</v>
      </c>
      <c r="C64" s="142">
        <v>0</v>
      </c>
      <c r="D64" s="142">
        <v>0</v>
      </c>
      <c r="E64" s="141">
        <v>15817.22</v>
      </c>
      <c r="F64" s="142">
        <v>90.71</v>
      </c>
      <c r="G64" s="143">
        <v>0</v>
      </c>
      <c r="H64" s="130"/>
    </row>
    <row r="65" spans="1:8" x14ac:dyDescent="0.25">
      <c r="A65" s="132" t="s">
        <v>34</v>
      </c>
      <c r="B65" s="144">
        <v>1306.22</v>
      </c>
      <c r="C65" s="143"/>
      <c r="D65" s="143"/>
      <c r="E65" s="143">
        <v>714.74</v>
      </c>
      <c r="F65" s="143">
        <v>54.72</v>
      </c>
      <c r="G65" s="143"/>
      <c r="H65" s="130"/>
    </row>
    <row r="66" spans="1:8" x14ac:dyDescent="0.25">
      <c r="A66" s="132" t="s">
        <v>35</v>
      </c>
      <c r="B66" s="144">
        <v>2769.51</v>
      </c>
      <c r="C66" s="143"/>
      <c r="D66" s="143"/>
      <c r="E66" s="144">
        <v>4991.28</v>
      </c>
      <c r="F66" s="143">
        <v>180.22</v>
      </c>
      <c r="G66" s="143"/>
      <c r="H66" s="130"/>
    </row>
    <row r="67" spans="1:8" x14ac:dyDescent="0.25">
      <c r="A67" s="132" t="s">
        <v>36</v>
      </c>
      <c r="B67" s="143">
        <v>540.9</v>
      </c>
      <c r="C67" s="143"/>
      <c r="D67" s="143"/>
      <c r="E67" s="143">
        <v>192.5</v>
      </c>
      <c r="F67" s="143">
        <v>35.590000000000003</v>
      </c>
      <c r="G67" s="143"/>
      <c r="H67" s="130"/>
    </row>
    <row r="68" spans="1:8" x14ac:dyDescent="0.25">
      <c r="A68" s="132" t="s">
        <v>37</v>
      </c>
      <c r="B68" s="144">
        <v>1743.23</v>
      </c>
      <c r="C68" s="143"/>
      <c r="D68" s="143"/>
      <c r="E68" s="144">
        <v>2048.13</v>
      </c>
      <c r="F68" s="143">
        <v>117.49</v>
      </c>
      <c r="G68" s="143"/>
      <c r="H68" s="130"/>
    </row>
    <row r="69" spans="1:8" x14ac:dyDescent="0.25">
      <c r="A69" s="132" t="s">
        <v>38</v>
      </c>
      <c r="B69" s="143">
        <v>237.43</v>
      </c>
      <c r="C69" s="143"/>
      <c r="D69" s="143"/>
      <c r="E69" s="143">
        <v>462.92</v>
      </c>
      <c r="F69" s="143">
        <v>194.97</v>
      </c>
      <c r="G69" s="143"/>
      <c r="H69" s="130"/>
    </row>
    <row r="70" spans="1:8" x14ac:dyDescent="0.25">
      <c r="A70" s="132" t="s">
        <v>39</v>
      </c>
      <c r="B70" s="144">
        <v>2754.7</v>
      </c>
      <c r="C70" s="143"/>
      <c r="D70" s="143"/>
      <c r="E70" s="144">
        <v>2743.9</v>
      </c>
      <c r="F70" s="143">
        <v>99.61</v>
      </c>
      <c r="G70" s="143"/>
      <c r="H70" s="130"/>
    </row>
    <row r="71" spans="1:8" x14ac:dyDescent="0.25">
      <c r="A71" s="132" t="s">
        <v>40</v>
      </c>
      <c r="B71" s="144">
        <v>2061.11</v>
      </c>
      <c r="C71" s="143"/>
      <c r="D71" s="143"/>
      <c r="E71" s="144">
        <v>1049.42</v>
      </c>
      <c r="F71" s="143">
        <v>50.92</v>
      </c>
      <c r="G71" s="143"/>
      <c r="H71" s="130"/>
    </row>
    <row r="72" spans="1:8" x14ac:dyDescent="0.25">
      <c r="A72" s="132" t="s">
        <v>41</v>
      </c>
      <c r="B72" s="144">
        <v>4768.16</v>
      </c>
      <c r="C72" s="143"/>
      <c r="D72" s="143"/>
      <c r="E72" s="144">
        <v>3240.97</v>
      </c>
      <c r="F72" s="143">
        <v>67.97</v>
      </c>
      <c r="G72" s="143"/>
      <c r="H72" s="130"/>
    </row>
    <row r="73" spans="1:8" x14ac:dyDescent="0.25">
      <c r="A73" s="132" t="s">
        <v>42</v>
      </c>
      <c r="B73" s="144">
        <v>1255.82</v>
      </c>
      <c r="C73" s="143"/>
      <c r="D73" s="143"/>
      <c r="E73" s="143">
        <v>373.36</v>
      </c>
      <c r="F73" s="143">
        <v>29.73</v>
      </c>
      <c r="G73" s="143"/>
      <c r="H73" s="130"/>
    </row>
    <row r="74" spans="1:8" x14ac:dyDescent="0.25">
      <c r="A74" s="131" t="s">
        <v>43</v>
      </c>
      <c r="B74" s="141">
        <v>3560.53</v>
      </c>
      <c r="C74" s="142">
        <v>0</v>
      </c>
      <c r="D74" s="142">
        <v>0</v>
      </c>
      <c r="E74" s="141">
        <v>2482.56</v>
      </c>
      <c r="F74" s="142">
        <v>69.72</v>
      </c>
      <c r="G74" s="143">
        <v>0</v>
      </c>
      <c r="H74" s="130"/>
    </row>
    <row r="75" spans="1:8" x14ac:dyDescent="0.25">
      <c r="A75" s="132" t="s">
        <v>44</v>
      </c>
      <c r="B75" s="143">
        <v>758.13</v>
      </c>
      <c r="C75" s="143"/>
      <c r="D75" s="143"/>
      <c r="E75" s="143">
        <v>568.73</v>
      </c>
      <c r="F75" s="143">
        <v>75.02</v>
      </c>
      <c r="G75" s="143"/>
      <c r="H75" s="130"/>
    </row>
    <row r="76" spans="1:8" x14ac:dyDescent="0.25">
      <c r="A76" s="132" t="s">
        <v>45</v>
      </c>
      <c r="B76" s="143">
        <v>176.36</v>
      </c>
      <c r="C76" s="143"/>
      <c r="D76" s="143"/>
      <c r="E76" s="143">
        <v>188.09</v>
      </c>
      <c r="F76" s="143">
        <v>106.65</v>
      </c>
      <c r="G76" s="143"/>
      <c r="H76" s="130"/>
    </row>
    <row r="77" spans="1:8" x14ac:dyDescent="0.25">
      <c r="A77" s="132" t="s">
        <v>46</v>
      </c>
      <c r="B77" s="143">
        <v>951.87</v>
      </c>
      <c r="C77" s="143"/>
      <c r="D77" s="143"/>
      <c r="E77" s="143">
        <v>136.75</v>
      </c>
      <c r="F77" s="143">
        <v>14.37</v>
      </c>
      <c r="G77" s="143"/>
      <c r="H77" s="130"/>
    </row>
    <row r="78" spans="1:8" x14ac:dyDescent="0.25">
      <c r="A78" s="132" t="s">
        <v>47</v>
      </c>
      <c r="B78" s="144">
        <v>1674.17</v>
      </c>
      <c r="C78" s="143"/>
      <c r="D78" s="143"/>
      <c r="E78" s="144">
        <v>1588.99</v>
      </c>
      <c r="F78" s="143">
        <v>94.91</v>
      </c>
      <c r="G78" s="143"/>
      <c r="H78" s="130"/>
    </row>
    <row r="79" spans="1:8" x14ac:dyDescent="0.25">
      <c r="A79" s="129" t="s">
        <v>48</v>
      </c>
      <c r="B79" s="142">
        <v>637</v>
      </c>
      <c r="C79" s="142">
        <v>600</v>
      </c>
      <c r="D79" s="142">
        <v>600</v>
      </c>
      <c r="E79" s="142">
        <v>568.36</v>
      </c>
      <c r="F79" s="142">
        <v>89.22</v>
      </c>
      <c r="G79" s="143">
        <v>94.73</v>
      </c>
      <c r="H79" s="130"/>
    </row>
    <row r="80" spans="1:8" x14ac:dyDescent="0.25">
      <c r="A80" s="131" t="s">
        <v>49</v>
      </c>
      <c r="B80" s="142">
        <v>637</v>
      </c>
      <c r="C80" s="142">
        <v>0</v>
      </c>
      <c r="D80" s="142">
        <v>0</v>
      </c>
      <c r="E80" s="142">
        <v>568.36</v>
      </c>
      <c r="F80" s="142">
        <v>89.22</v>
      </c>
      <c r="G80" s="143">
        <v>0</v>
      </c>
      <c r="H80" s="130"/>
    </row>
    <row r="81" spans="1:8" x14ac:dyDescent="0.25">
      <c r="A81" s="132" t="s">
        <v>50</v>
      </c>
      <c r="B81" s="143">
        <v>623.73</v>
      </c>
      <c r="C81" s="143"/>
      <c r="D81" s="143"/>
      <c r="E81" s="143">
        <v>568.36</v>
      </c>
      <c r="F81" s="143">
        <v>91.12</v>
      </c>
      <c r="G81" s="143"/>
      <c r="H81" s="130"/>
    </row>
    <row r="82" spans="1:8" x14ac:dyDescent="0.25">
      <c r="A82" s="132" t="s">
        <v>51</v>
      </c>
      <c r="B82" s="143">
        <v>13.27</v>
      </c>
      <c r="C82" s="143"/>
      <c r="D82" s="143"/>
      <c r="E82" s="143">
        <v>0</v>
      </c>
      <c r="F82" s="143"/>
      <c r="G82" s="143"/>
      <c r="H82" s="130"/>
    </row>
    <row r="83" spans="1:8" x14ac:dyDescent="0.25">
      <c r="A83" s="129" t="s">
        <v>52</v>
      </c>
      <c r="B83" s="141">
        <v>4726.8</v>
      </c>
      <c r="C83" s="141">
        <v>5310</v>
      </c>
      <c r="D83" s="141">
        <v>5310</v>
      </c>
      <c r="E83" s="141">
        <v>2968.41</v>
      </c>
      <c r="F83" s="142">
        <v>62.8</v>
      </c>
      <c r="G83" s="143">
        <v>55.9</v>
      </c>
      <c r="H83" s="130"/>
    </row>
    <row r="84" spans="1:8" x14ac:dyDescent="0.25">
      <c r="A84" s="131" t="s">
        <v>53</v>
      </c>
      <c r="B84" s="141">
        <v>4726.8</v>
      </c>
      <c r="C84" s="142">
        <v>0</v>
      </c>
      <c r="D84" s="142">
        <v>0</v>
      </c>
      <c r="E84" s="141">
        <v>2968.41</v>
      </c>
      <c r="F84" s="142">
        <v>62.8</v>
      </c>
      <c r="G84" s="143">
        <v>0</v>
      </c>
      <c r="H84" s="130"/>
    </row>
    <row r="85" spans="1:8" x14ac:dyDescent="0.25">
      <c r="A85" s="132" t="s">
        <v>54</v>
      </c>
      <c r="B85" s="144">
        <v>4726.8</v>
      </c>
      <c r="C85" s="143"/>
      <c r="D85" s="143"/>
      <c r="E85" s="144">
        <v>2968.41</v>
      </c>
      <c r="F85" s="143">
        <v>62.8</v>
      </c>
      <c r="G85" s="143"/>
      <c r="H85" s="130"/>
    </row>
    <row r="86" spans="1:8" x14ac:dyDescent="0.25">
      <c r="A86" s="129" t="s">
        <v>55</v>
      </c>
      <c r="B86" s="142">
        <v>317.42</v>
      </c>
      <c r="C86" s="142">
        <v>315</v>
      </c>
      <c r="D86" s="142">
        <v>315</v>
      </c>
      <c r="E86" s="142">
        <v>314.5</v>
      </c>
      <c r="F86" s="142">
        <v>99.08</v>
      </c>
      <c r="G86" s="143">
        <v>99.84</v>
      </c>
      <c r="H86" s="130"/>
    </row>
    <row r="87" spans="1:8" x14ac:dyDescent="0.25">
      <c r="A87" s="131" t="s">
        <v>56</v>
      </c>
      <c r="B87" s="142">
        <v>317.42</v>
      </c>
      <c r="C87" s="142">
        <v>0</v>
      </c>
      <c r="D87" s="142">
        <v>0</v>
      </c>
      <c r="E87" s="142">
        <v>314.5</v>
      </c>
      <c r="F87" s="142">
        <v>99.08</v>
      </c>
      <c r="G87" s="143">
        <v>0</v>
      </c>
      <c r="H87" s="130"/>
    </row>
    <row r="88" spans="1:8" ht="16.5" customHeight="1" x14ac:dyDescent="0.25">
      <c r="A88" s="132" t="s">
        <v>175</v>
      </c>
      <c r="B88" s="143">
        <v>317.42</v>
      </c>
      <c r="C88" s="143"/>
      <c r="D88" s="143"/>
      <c r="E88" s="143">
        <v>314.5</v>
      </c>
      <c r="F88" s="143">
        <v>99.08</v>
      </c>
      <c r="G88" s="143"/>
      <c r="H88" s="130"/>
    </row>
    <row r="89" spans="1:8" x14ac:dyDescent="0.25">
      <c r="A89" s="128" t="s">
        <v>57</v>
      </c>
      <c r="B89" s="138">
        <v>38574.54</v>
      </c>
      <c r="C89" s="138">
        <v>12403</v>
      </c>
      <c r="D89" s="138">
        <v>12403</v>
      </c>
      <c r="E89" s="138">
        <v>10107.969999999999</v>
      </c>
      <c r="F89" s="139">
        <v>26.2</v>
      </c>
      <c r="G89" s="140">
        <v>81.5</v>
      </c>
      <c r="H89" s="130"/>
    </row>
    <row r="90" spans="1:8" x14ac:dyDescent="0.25">
      <c r="A90" s="129" t="s">
        <v>58</v>
      </c>
      <c r="B90" s="141">
        <v>19649.54</v>
      </c>
      <c r="C90" s="141">
        <v>12403</v>
      </c>
      <c r="D90" s="141">
        <v>12403</v>
      </c>
      <c r="E90" s="141">
        <v>10107.969999999999</v>
      </c>
      <c r="F90" s="142">
        <v>51.44</v>
      </c>
      <c r="G90" s="143">
        <v>81.5</v>
      </c>
      <c r="H90" s="130"/>
    </row>
    <row r="91" spans="1:8" x14ac:dyDescent="0.25">
      <c r="A91" s="131" t="s">
        <v>59</v>
      </c>
      <c r="B91" s="141">
        <v>18220.61</v>
      </c>
      <c r="C91" s="142">
        <v>0</v>
      </c>
      <c r="D91" s="142">
        <v>0</v>
      </c>
      <c r="E91" s="141">
        <v>5788.92</v>
      </c>
      <c r="F91" s="142">
        <v>31.77</v>
      </c>
      <c r="G91" s="143">
        <v>0</v>
      </c>
      <c r="H91" s="130"/>
    </row>
    <row r="92" spans="1:8" x14ac:dyDescent="0.25">
      <c r="A92" s="132" t="s">
        <v>60</v>
      </c>
      <c r="B92" s="144">
        <v>14430.88</v>
      </c>
      <c r="C92" s="143"/>
      <c r="D92" s="143"/>
      <c r="E92" s="144">
        <v>4885.5600000000004</v>
      </c>
      <c r="F92" s="143">
        <v>33.85</v>
      </c>
      <c r="G92" s="143"/>
      <c r="H92" s="130"/>
    </row>
    <row r="93" spans="1:8" x14ac:dyDescent="0.25">
      <c r="A93" s="132" t="s">
        <v>176</v>
      </c>
      <c r="B93" s="143">
        <v>289.73</v>
      </c>
      <c r="C93" s="143"/>
      <c r="D93" s="143"/>
      <c r="E93" s="143"/>
      <c r="F93" s="143"/>
      <c r="G93" s="143"/>
      <c r="H93" s="130"/>
    </row>
    <row r="94" spans="1:8" x14ac:dyDescent="0.25">
      <c r="A94" s="132" t="s">
        <v>116</v>
      </c>
      <c r="B94" s="143">
        <v>0</v>
      </c>
      <c r="C94" s="143"/>
      <c r="D94" s="143"/>
      <c r="E94" s="143">
        <v>903.36</v>
      </c>
      <c r="F94" s="143"/>
      <c r="G94" s="143"/>
      <c r="H94" s="130"/>
    </row>
    <row r="95" spans="1:8" x14ac:dyDescent="0.25">
      <c r="A95" s="132" t="s">
        <v>61</v>
      </c>
      <c r="B95" s="144">
        <v>3500</v>
      </c>
      <c r="C95" s="143"/>
      <c r="D95" s="143"/>
      <c r="E95" s="143">
        <v>0</v>
      </c>
      <c r="F95" s="143"/>
      <c r="G95" s="143"/>
      <c r="H95" s="130"/>
    </row>
    <row r="96" spans="1:8" x14ac:dyDescent="0.25">
      <c r="A96" s="131" t="s">
        <v>62</v>
      </c>
      <c r="B96" s="141">
        <v>1308.18</v>
      </c>
      <c r="C96" s="142">
        <v>0</v>
      </c>
      <c r="D96" s="142">
        <v>0</v>
      </c>
      <c r="E96" s="141">
        <v>4319.05</v>
      </c>
      <c r="F96" s="142">
        <v>330.16</v>
      </c>
      <c r="G96" s="143">
        <v>0</v>
      </c>
      <c r="H96" s="130"/>
    </row>
    <row r="97" spans="1:8" x14ac:dyDescent="0.25">
      <c r="A97" s="132" t="s">
        <v>63</v>
      </c>
      <c r="B97" s="144">
        <v>1308.18</v>
      </c>
      <c r="C97" s="143"/>
      <c r="D97" s="143"/>
      <c r="E97" s="144">
        <v>4319.05</v>
      </c>
      <c r="F97" s="143">
        <v>330.16</v>
      </c>
      <c r="G97" s="143"/>
      <c r="H97" s="130"/>
    </row>
    <row r="98" spans="1:8" ht="14.25" customHeight="1" x14ac:dyDescent="0.25">
      <c r="A98" s="131" t="s">
        <v>146</v>
      </c>
      <c r="B98" s="142">
        <v>120.75</v>
      </c>
      <c r="C98" s="142">
        <v>0</v>
      </c>
      <c r="D98" s="142">
        <v>0</v>
      </c>
      <c r="E98" s="142">
        <v>0</v>
      </c>
      <c r="F98" s="142">
        <v>0</v>
      </c>
      <c r="G98" s="143">
        <v>0</v>
      </c>
      <c r="H98" s="130"/>
    </row>
    <row r="99" spans="1:8" x14ac:dyDescent="0.25">
      <c r="A99" s="132" t="s">
        <v>147</v>
      </c>
      <c r="B99" s="143">
        <v>120.75</v>
      </c>
      <c r="C99" s="143">
        <v>0</v>
      </c>
      <c r="D99" s="143">
        <v>0</v>
      </c>
      <c r="E99" s="143"/>
      <c r="F99" s="143"/>
      <c r="G99" s="143"/>
      <c r="H99" s="130"/>
    </row>
    <row r="100" spans="1:8" x14ac:dyDescent="0.25">
      <c r="A100" s="129" t="s">
        <v>64</v>
      </c>
      <c r="B100" s="141">
        <v>18925</v>
      </c>
      <c r="C100" s="142">
        <v>0</v>
      </c>
      <c r="D100" s="142">
        <v>0</v>
      </c>
      <c r="E100" s="142">
        <v>0</v>
      </c>
      <c r="F100" s="142">
        <v>0</v>
      </c>
      <c r="G100" s="143">
        <v>0</v>
      </c>
      <c r="H100" s="130"/>
    </row>
    <row r="101" spans="1:8" x14ac:dyDescent="0.25">
      <c r="A101" s="131" t="s">
        <v>65</v>
      </c>
      <c r="B101" s="141">
        <v>18925</v>
      </c>
      <c r="C101" s="142">
        <v>0</v>
      </c>
      <c r="D101" s="142">
        <v>0</v>
      </c>
      <c r="E101" s="142">
        <v>0</v>
      </c>
      <c r="F101" s="142">
        <v>0</v>
      </c>
      <c r="G101" s="143">
        <v>0</v>
      </c>
      <c r="H101" s="130"/>
    </row>
    <row r="102" spans="1:8" x14ac:dyDescent="0.25">
      <c r="A102" s="132" t="s">
        <v>66</v>
      </c>
      <c r="B102" s="144">
        <v>18925</v>
      </c>
      <c r="C102" s="143"/>
      <c r="D102" s="143"/>
      <c r="E102" s="143">
        <v>0</v>
      </c>
      <c r="F102" s="143"/>
      <c r="G102" s="143"/>
      <c r="H102" s="130"/>
    </row>
    <row r="103" spans="1:8" x14ac:dyDescent="0.25">
      <c r="A103" s="129" t="s">
        <v>67</v>
      </c>
      <c r="B103" s="141">
        <v>728487.79</v>
      </c>
      <c r="C103" s="141">
        <v>888642</v>
      </c>
      <c r="D103" s="141">
        <v>888642</v>
      </c>
      <c r="E103" s="141">
        <v>862987.61</v>
      </c>
      <c r="F103" s="142">
        <v>118.46</v>
      </c>
      <c r="G103" s="143">
        <v>97.11</v>
      </c>
      <c r="H103" s="130"/>
    </row>
    <row r="104" spans="1:8" x14ac:dyDescent="0.25">
      <c r="G104" s="3"/>
    </row>
  </sheetData>
  <mergeCells count="3">
    <mergeCell ref="A1:G1"/>
    <mergeCell ref="A3:G3"/>
    <mergeCell ref="A7:G7"/>
  </mergeCells>
  <phoneticPr fontId="51" type="noConversion"/>
  <conditionalFormatting sqref="B14">
    <cfRule type="containsBlanks" dxfId="64" priority="97">
      <formula>LEN(TRIM(B14))=0</formula>
    </cfRule>
  </conditionalFormatting>
  <conditionalFormatting sqref="B16:B19">
    <cfRule type="containsBlanks" dxfId="63" priority="90">
      <formula>LEN(TRIM(B16))=0</formula>
    </cfRule>
  </conditionalFormatting>
  <conditionalFormatting sqref="B21:B22">
    <cfRule type="containsBlanks" dxfId="62" priority="87">
      <formula>LEN(TRIM(B21))=0</formula>
    </cfRule>
  </conditionalFormatting>
  <conditionalFormatting sqref="B24:B25">
    <cfRule type="containsBlanks" dxfId="61" priority="85">
      <formula>LEN(TRIM(B24))=0</formula>
    </cfRule>
  </conditionalFormatting>
  <conditionalFormatting sqref="B27:B28">
    <cfRule type="containsBlanks" dxfId="60" priority="82">
      <formula>LEN(TRIM(B27))=0</formula>
    </cfRule>
  </conditionalFormatting>
  <conditionalFormatting sqref="B30:B33">
    <cfRule type="containsBlanks" dxfId="59" priority="81">
      <formula>LEN(TRIM(B30))=0</formula>
    </cfRule>
  </conditionalFormatting>
  <conditionalFormatting sqref="B37:B38">
    <cfRule type="containsBlanks" dxfId="58" priority="79">
      <formula>LEN(TRIM(B37))=0</formula>
    </cfRule>
  </conditionalFormatting>
  <conditionalFormatting sqref="B44:B47">
    <cfRule type="containsBlanks" dxfId="57" priority="57">
      <formula>LEN(TRIM(B44))=0</formula>
    </cfRule>
  </conditionalFormatting>
  <conditionalFormatting sqref="B49">
    <cfRule type="containsBlanks" dxfId="56" priority="54">
      <formula>LEN(TRIM(B49))=0</formula>
    </cfRule>
  </conditionalFormatting>
  <conditionalFormatting sqref="B51:B53">
    <cfRule type="containsBlanks" dxfId="55" priority="53">
      <formula>LEN(TRIM(B51))=0</formula>
    </cfRule>
  </conditionalFormatting>
  <conditionalFormatting sqref="B57:B60">
    <cfRule type="containsBlanks" dxfId="54" priority="49">
      <formula>LEN(TRIM(B57))=0</formula>
    </cfRule>
  </conditionalFormatting>
  <conditionalFormatting sqref="B62:B67">
    <cfRule type="containsBlanks" dxfId="53" priority="48">
      <formula>LEN(TRIM(B62))=0</formula>
    </cfRule>
  </conditionalFormatting>
  <conditionalFormatting sqref="B69:B77">
    <cfRule type="containsBlanks" dxfId="52" priority="47">
      <formula>LEN(TRIM(B69))=0</formula>
    </cfRule>
  </conditionalFormatting>
  <conditionalFormatting sqref="B79">
    <cfRule type="containsBlanks" dxfId="51" priority="46">
      <formula>LEN(TRIM(B79))=0</formula>
    </cfRule>
  </conditionalFormatting>
  <conditionalFormatting sqref="B81:B87">
    <cfRule type="containsBlanks" dxfId="50" priority="45">
      <formula>LEN(TRIM(B81))=0</formula>
    </cfRule>
  </conditionalFormatting>
  <conditionalFormatting sqref="B91:B92">
    <cfRule type="containsBlanks" dxfId="49" priority="39">
      <formula>LEN(TRIM(B91))=0</formula>
    </cfRule>
  </conditionalFormatting>
  <conditionalFormatting sqref="B94:B97">
    <cfRule type="containsBlanks" dxfId="48" priority="36">
      <formula>LEN(TRIM(B94))=0</formula>
    </cfRule>
  </conditionalFormatting>
  <conditionalFormatting sqref="B101:B102">
    <cfRule type="containsBlanks" dxfId="47" priority="34">
      <formula>LEN(TRIM(B101))=0</formula>
    </cfRule>
  </conditionalFormatting>
  <conditionalFormatting sqref="C12:D12">
    <cfRule type="containsBlanks" dxfId="46" priority="96">
      <formula>LEN(TRIM(C12))=0</formula>
    </cfRule>
  </conditionalFormatting>
  <conditionalFormatting sqref="C35:D35">
    <cfRule type="containsBlanks" dxfId="45" priority="95">
      <formula>LEN(TRIM(C35))=0</formula>
    </cfRule>
  </conditionalFormatting>
  <conditionalFormatting sqref="C42:D42">
    <cfRule type="containsBlanks" dxfId="44" priority="55">
      <formula>LEN(TRIM(C42))=0</formula>
    </cfRule>
  </conditionalFormatting>
  <conditionalFormatting sqref="C55:D55">
    <cfRule type="containsBlanks" dxfId="43" priority="23">
      <formula>LEN(TRIM(C55))=0</formula>
    </cfRule>
  </conditionalFormatting>
  <conditionalFormatting sqref="C89:D89">
    <cfRule type="containsBlanks" dxfId="42" priority="37">
      <formula>LEN(TRIM(C89))=0</formula>
    </cfRule>
  </conditionalFormatting>
  <conditionalFormatting sqref="C99:D99">
    <cfRule type="containsBlanks" dxfId="41" priority="24">
      <formula>LEN(TRIM(C99))=0</formula>
    </cfRule>
  </conditionalFormatting>
  <conditionalFormatting sqref="C103:D103">
    <cfRule type="containsBlanks" dxfId="40" priority="25">
      <formula>LEN(TRIM(C103))=0</formula>
    </cfRule>
  </conditionalFormatting>
  <conditionalFormatting sqref="E14">
    <cfRule type="containsBlanks" dxfId="39" priority="88">
      <formula>LEN(TRIM(E14))=0</formula>
    </cfRule>
  </conditionalFormatting>
  <conditionalFormatting sqref="E16:E19">
    <cfRule type="containsBlanks" dxfId="38" priority="89">
      <formula>LEN(TRIM(E16))=0</formula>
    </cfRule>
  </conditionalFormatting>
  <conditionalFormatting sqref="E21:E22">
    <cfRule type="containsBlanks" dxfId="37" priority="86">
      <formula>LEN(TRIM(E21))=0</formula>
    </cfRule>
  </conditionalFormatting>
  <conditionalFormatting sqref="E24:E25">
    <cfRule type="containsBlanks" dxfId="36" priority="84">
      <formula>LEN(TRIM(E24))=0</formula>
    </cfRule>
  </conditionalFormatting>
  <conditionalFormatting sqref="E27:E28">
    <cfRule type="containsBlanks" dxfId="35" priority="83">
      <formula>LEN(TRIM(E27))=0</formula>
    </cfRule>
  </conditionalFormatting>
  <conditionalFormatting sqref="E30:E33">
    <cfRule type="containsBlanks" dxfId="34" priority="80">
      <formula>LEN(TRIM(E30))=0</formula>
    </cfRule>
  </conditionalFormatting>
  <conditionalFormatting sqref="E37:E38">
    <cfRule type="containsBlanks" dxfId="33" priority="78">
      <formula>LEN(TRIM(E37))=0</formula>
    </cfRule>
  </conditionalFormatting>
  <conditionalFormatting sqref="E44:E47">
    <cfRule type="containsBlanks" dxfId="32" priority="56">
      <formula>LEN(TRIM(E44))=0</formula>
    </cfRule>
  </conditionalFormatting>
  <conditionalFormatting sqref="E49">
    <cfRule type="containsBlanks" dxfId="31" priority="51">
      <formula>LEN(TRIM(E49))=0</formula>
    </cfRule>
  </conditionalFormatting>
  <conditionalFormatting sqref="E51:E53">
    <cfRule type="containsBlanks" dxfId="30" priority="52">
      <formula>LEN(TRIM(E51))=0</formula>
    </cfRule>
  </conditionalFormatting>
  <conditionalFormatting sqref="E57:E60">
    <cfRule type="containsBlanks" dxfId="29" priority="40">
      <formula>LEN(TRIM(E57))=0</formula>
    </cfRule>
  </conditionalFormatting>
  <conditionalFormatting sqref="E62:E67">
    <cfRule type="containsBlanks" dxfId="28" priority="41">
      <formula>LEN(TRIM(E62))=0</formula>
    </cfRule>
  </conditionalFormatting>
  <conditionalFormatting sqref="E69:E77">
    <cfRule type="containsBlanks" dxfId="27" priority="42">
      <formula>LEN(TRIM(E69))=0</formula>
    </cfRule>
  </conditionalFormatting>
  <conditionalFormatting sqref="E79">
    <cfRule type="containsBlanks" dxfId="26" priority="43">
      <formula>LEN(TRIM(E79))=0</formula>
    </cfRule>
  </conditionalFormatting>
  <conditionalFormatting sqref="E81:E87">
    <cfRule type="containsBlanks" dxfId="25" priority="44">
      <formula>LEN(TRIM(E81))=0</formula>
    </cfRule>
  </conditionalFormatting>
  <conditionalFormatting sqref="E91:E92">
    <cfRule type="containsBlanks" dxfId="24" priority="38">
      <formula>LEN(TRIM(E91))=0</formula>
    </cfRule>
  </conditionalFormatting>
  <conditionalFormatting sqref="E94:E97">
    <cfRule type="containsBlanks" dxfId="23" priority="35">
      <formula>LEN(TRIM(E94))=0</formula>
    </cfRule>
  </conditionalFormatting>
  <conditionalFormatting sqref="E101:E102">
    <cfRule type="containsBlanks" dxfId="22" priority="33">
      <formula>LEN(TRIM(E101))=0</formula>
    </cfRule>
  </conditionalFormatting>
  <pageMargins left="0.19685039370078741" right="0.19685039370078741" top="0.39370078740157483" bottom="0.39370078740157483" header="0.19685039370078741" footer="0.19685039370078741"/>
  <pageSetup paperSize="9" scale="86" firstPageNumber="2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2"/>
  <sheetViews>
    <sheetView showGridLines="0" zoomScaleNormal="100" workbookViewId="0">
      <selection activeCell="M22" sqref="M22"/>
    </sheetView>
  </sheetViews>
  <sheetFormatPr defaultColWidth="9.140625" defaultRowHeight="12.75" x14ac:dyDescent="0.2"/>
  <cols>
    <col min="1" max="1" width="82" style="1" customWidth="1"/>
    <col min="2" max="2" width="14.7109375" style="1" bestFit="1" customWidth="1"/>
    <col min="3" max="3" width="15.140625" style="1" bestFit="1" customWidth="1"/>
    <col min="4" max="4" width="14.7109375" style="1" bestFit="1" customWidth="1"/>
    <col min="5" max="5" width="14.28515625" style="1" customWidth="1"/>
    <col min="6" max="6" width="9.28515625" style="1" customWidth="1"/>
    <col min="7" max="7" width="8.5703125" style="1" bestFit="1" customWidth="1"/>
    <col min="8" max="16384" width="9.140625" style="1"/>
  </cols>
  <sheetData>
    <row r="2" spans="1:16" s="3" customFormat="1" ht="15.75" x14ac:dyDescent="0.25">
      <c r="A2" s="177" t="s">
        <v>157</v>
      </c>
      <c r="B2" s="177"/>
      <c r="C2" s="177"/>
      <c r="D2" s="177"/>
      <c r="E2" s="177"/>
      <c r="F2" s="177"/>
      <c r="G2" s="177"/>
    </row>
    <row r="3" spans="1:16" x14ac:dyDescent="0.2">
      <c r="A3" s="44"/>
      <c r="B3" s="44"/>
      <c r="C3" s="44"/>
      <c r="D3" s="44"/>
      <c r="E3" s="44"/>
      <c r="F3" s="44"/>
      <c r="G3" s="44"/>
    </row>
    <row r="4" spans="1:16" ht="38.25" x14ac:dyDescent="0.2">
      <c r="A4" s="53" t="s">
        <v>81</v>
      </c>
      <c r="B4" s="28" t="s">
        <v>165</v>
      </c>
      <c r="C4" s="28" t="s">
        <v>167</v>
      </c>
      <c r="D4" s="28" t="s">
        <v>168</v>
      </c>
      <c r="E4" s="28" t="s">
        <v>169</v>
      </c>
      <c r="F4" s="37" t="s">
        <v>127</v>
      </c>
      <c r="G4" s="37" t="s">
        <v>128</v>
      </c>
    </row>
    <row r="5" spans="1:16" s="4" customFormat="1" ht="11.25" x14ac:dyDescent="0.2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 t="s">
        <v>78</v>
      </c>
      <c r="G5" s="52" t="s">
        <v>79</v>
      </c>
    </row>
    <row r="6" spans="1:16" x14ac:dyDescent="0.2">
      <c r="A6" s="7" t="s">
        <v>82</v>
      </c>
      <c r="B6" s="81"/>
      <c r="C6" s="81"/>
      <c r="D6" s="81"/>
      <c r="E6" s="81"/>
      <c r="F6" s="49"/>
      <c r="G6" s="49"/>
      <c r="I6" s="85"/>
      <c r="J6" s="85"/>
      <c r="K6" s="85"/>
      <c r="L6" s="85"/>
      <c r="M6" s="85"/>
      <c r="N6" s="85"/>
      <c r="O6" s="85"/>
      <c r="P6" s="85"/>
    </row>
    <row r="7" spans="1:16" ht="15.75" x14ac:dyDescent="0.25">
      <c r="A7" s="146" t="s">
        <v>117</v>
      </c>
      <c r="B7" s="147">
        <v>6215.15</v>
      </c>
      <c r="C7" s="147">
        <v>18929</v>
      </c>
      <c r="D7" s="147">
        <v>18929</v>
      </c>
      <c r="E7" s="147">
        <v>12207.85</v>
      </c>
      <c r="F7" s="148">
        <v>196.42</v>
      </c>
      <c r="G7" s="116">
        <v>64.489999999999995</v>
      </c>
      <c r="I7" s="159"/>
      <c r="J7" s="85"/>
      <c r="K7" s="85"/>
      <c r="L7" s="85"/>
      <c r="M7" s="85"/>
      <c r="N7" s="85"/>
      <c r="O7" s="85"/>
      <c r="P7" s="85"/>
    </row>
    <row r="8" spans="1:16" ht="15.75" x14ac:dyDescent="0.25">
      <c r="A8" s="146" t="s">
        <v>106</v>
      </c>
      <c r="B8" s="147">
        <v>6215.15</v>
      </c>
      <c r="C8" s="147">
        <v>18929</v>
      </c>
      <c r="D8" s="147">
        <v>18929</v>
      </c>
      <c r="E8" s="147">
        <v>12207.85</v>
      </c>
      <c r="F8" s="148">
        <v>196.42</v>
      </c>
      <c r="G8" s="116">
        <v>64.489999999999995</v>
      </c>
      <c r="I8" s="159"/>
      <c r="J8" s="85"/>
      <c r="K8" s="85"/>
      <c r="L8" s="85"/>
      <c r="M8" s="85"/>
      <c r="N8" s="85"/>
      <c r="O8" s="85"/>
      <c r="P8" s="85"/>
    </row>
    <row r="9" spans="1:16" x14ac:dyDescent="0.2">
      <c r="A9" s="146" t="s">
        <v>118</v>
      </c>
      <c r="B9" s="147">
        <v>2513.65</v>
      </c>
      <c r="C9" s="147">
        <v>2600</v>
      </c>
      <c r="D9" s="147">
        <v>2600</v>
      </c>
      <c r="E9" s="147">
        <v>1882.4</v>
      </c>
      <c r="F9" s="148">
        <v>74.89</v>
      </c>
      <c r="G9" s="116">
        <v>72.400000000000006</v>
      </c>
      <c r="I9" s="160"/>
      <c r="J9" s="85"/>
      <c r="K9" s="85"/>
      <c r="L9" s="85"/>
      <c r="M9" s="85"/>
      <c r="N9" s="85"/>
      <c r="O9" s="85"/>
      <c r="P9" s="85"/>
    </row>
    <row r="10" spans="1:16" x14ac:dyDescent="0.2">
      <c r="A10" s="146" t="s">
        <v>113</v>
      </c>
      <c r="B10" s="147">
        <v>2513.65</v>
      </c>
      <c r="C10" s="147">
        <v>2600</v>
      </c>
      <c r="D10" s="147">
        <v>2600</v>
      </c>
      <c r="E10" s="147">
        <v>1882.4</v>
      </c>
      <c r="F10" s="148">
        <v>74.89</v>
      </c>
      <c r="G10" s="116">
        <v>72.400000000000006</v>
      </c>
      <c r="I10" s="85"/>
      <c r="J10" s="85"/>
      <c r="K10" s="85"/>
      <c r="L10" s="85"/>
      <c r="M10" s="85"/>
      <c r="N10" s="85"/>
      <c r="O10" s="85"/>
      <c r="P10" s="85"/>
    </row>
    <row r="11" spans="1:16" x14ac:dyDescent="0.2">
      <c r="A11" s="146" t="s">
        <v>119</v>
      </c>
      <c r="B11" s="147">
        <v>101572.75</v>
      </c>
      <c r="C11" s="147">
        <v>63843</v>
      </c>
      <c r="D11" s="147">
        <v>63843</v>
      </c>
      <c r="E11" s="147">
        <v>57363.91</v>
      </c>
      <c r="F11" s="148">
        <v>56.48</v>
      </c>
      <c r="G11" s="116">
        <v>89.85</v>
      </c>
    </row>
    <row r="12" spans="1:16" x14ac:dyDescent="0.2">
      <c r="A12" s="146" t="s">
        <v>109</v>
      </c>
      <c r="B12" s="147">
        <v>8964.8700000000008</v>
      </c>
      <c r="C12" s="147">
        <v>9600</v>
      </c>
      <c r="D12" s="147">
        <v>9600</v>
      </c>
      <c r="E12" s="147">
        <v>7042.69</v>
      </c>
      <c r="F12" s="148">
        <v>78.56</v>
      </c>
      <c r="G12" s="116">
        <v>73.36</v>
      </c>
    </row>
    <row r="13" spans="1:16" x14ac:dyDescent="0.2">
      <c r="A13" s="146" t="s">
        <v>112</v>
      </c>
      <c r="B13" s="147">
        <v>92607.88</v>
      </c>
      <c r="C13" s="147">
        <v>54243</v>
      </c>
      <c r="D13" s="147">
        <v>54243</v>
      </c>
      <c r="E13" s="147">
        <v>50321.22</v>
      </c>
      <c r="F13" s="148">
        <v>54.34</v>
      </c>
      <c r="G13" s="116">
        <v>92.77</v>
      </c>
    </row>
    <row r="14" spans="1:16" x14ac:dyDescent="0.2">
      <c r="A14" s="146" t="s">
        <v>120</v>
      </c>
      <c r="B14" s="147">
        <v>615240.64</v>
      </c>
      <c r="C14" s="147">
        <v>790491</v>
      </c>
      <c r="D14" s="147">
        <v>790491</v>
      </c>
      <c r="E14" s="147">
        <v>788316.51</v>
      </c>
      <c r="F14" s="148">
        <v>128.13</v>
      </c>
      <c r="G14" s="116">
        <v>99.72</v>
      </c>
    </row>
    <row r="15" spans="1:16" x14ac:dyDescent="0.2">
      <c r="A15" s="146" t="s">
        <v>110</v>
      </c>
      <c r="B15" s="147">
        <v>30687.15</v>
      </c>
      <c r="C15" s="147">
        <v>27720</v>
      </c>
      <c r="D15" s="147">
        <v>27720</v>
      </c>
      <c r="E15" s="147">
        <v>29991.8</v>
      </c>
      <c r="F15" s="148">
        <v>97.73</v>
      </c>
      <c r="G15" s="116">
        <v>108.2</v>
      </c>
    </row>
    <row r="16" spans="1:16" x14ac:dyDescent="0.2">
      <c r="A16" s="146" t="s">
        <v>111</v>
      </c>
      <c r="B16" s="147">
        <v>584553.49</v>
      </c>
      <c r="C16" s="147">
        <v>762771</v>
      </c>
      <c r="D16" s="147">
        <v>762771</v>
      </c>
      <c r="E16" s="147">
        <v>758324.71</v>
      </c>
      <c r="F16" s="148">
        <v>129.72999999999999</v>
      </c>
      <c r="G16" s="116">
        <v>99.42</v>
      </c>
    </row>
    <row r="17" spans="1:7" x14ac:dyDescent="0.2">
      <c r="A17" s="146" t="s">
        <v>131</v>
      </c>
      <c r="B17" s="148">
        <v>595.04999999999995</v>
      </c>
      <c r="C17" s="147">
        <v>1000</v>
      </c>
      <c r="D17" s="147">
        <v>1000</v>
      </c>
      <c r="E17" s="148">
        <v>904.64</v>
      </c>
      <c r="F17" s="148">
        <v>152.03</v>
      </c>
      <c r="G17" s="116">
        <v>90.46</v>
      </c>
    </row>
    <row r="18" spans="1:7" x14ac:dyDescent="0.2">
      <c r="A18" s="146" t="s">
        <v>130</v>
      </c>
      <c r="B18" s="148">
        <v>595.04999999999995</v>
      </c>
      <c r="C18" s="147">
        <v>1000</v>
      </c>
      <c r="D18" s="147">
        <v>1000</v>
      </c>
      <c r="E18" s="148">
        <v>904.64</v>
      </c>
      <c r="F18" s="148">
        <v>152.03</v>
      </c>
      <c r="G18" s="116">
        <v>90.46</v>
      </c>
    </row>
    <row r="19" spans="1:7" ht="25.5" x14ac:dyDescent="0.2">
      <c r="A19" s="146" t="s">
        <v>177</v>
      </c>
      <c r="B19" s="148">
        <v>35</v>
      </c>
      <c r="C19" s="148">
        <v>648</v>
      </c>
      <c r="D19" s="148">
        <v>648</v>
      </c>
      <c r="E19" s="148">
        <v>647.39</v>
      </c>
      <c r="F19" s="147">
        <v>1849.69</v>
      </c>
      <c r="G19" s="116">
        <v>99.91</v>
      </c>
    </row>
    <row r="20" spans="1:7" x14ac:dyDescent="0.2">
      <c r="A20" s="146" t="s">
        <v>107</v>
      </c>
      <c r="B20" s="148">
        <v>35</v>
      </c>
      <c r="C20" s="148">
        <v>648</v>
      </c>
      <c r="D20" s="148">
        <v>648</v>
      </c>
      <c r="E20" s="148">
        <v>647.39</v>
      </c>
      <c r="F20" s="147">
        <v>1849.69</v>
      </c>
      <c r="G20" s="116">
        <v>99.91</v>
      </c>
    </row>
    <row r="21" spans="1:7" x14ac:dyDescent="0.2">
      <c r="A21" s="123" t="s">
        <v>12</v>
      </c>
      <c r="B21" s="124">
        <v>726172.24</v>
      </c>
      <c r="C21" s="124">
        <v>877511</v>
      </c>
      <c r="D21" s="124">
        <v>877511</v>
      </c>
      <c r="E21" s="124">
        <v>861322.7</v>
      </c>
      <c r="F21" s="125">
        <v>118.61</v>
      </c>
      <c r="G21" s="116">
        <v>98.16</v>
      </c>
    </row>
    <row r="22" spans="1:7" s="5" customFormat="1" x14ac:dyDescent="0.2">
      <c r="B22" s="80"/>
      <c r="C22" s="80"/>
      <c r="D22" s="80"/>
      <c r="E22" s="80"/>
      <c r="F22" s="82"/>
      <c r="G22" s="82"/>
    </row>
    <row r="23" spans="1:7" x14ac:dyDescent="0.2">
      <c r="B23" s="63"/>
      <c r="C23" s="63"/>
      <c r="D23" s="63"/>
      <c r="E23" s="63"/>
      <c r="F23" s="43"/>
      <c r="G23" s="43"/>
    </row>
    <row r="24" spans="1:7" x14ac:dyDescent="0.2">
      <c r="B24" s="63"/>
      <c r="C24" s="63"/>
      <c r="D24" s="63"/>
      <c r="E24" s="63"/>
      <c r="F24" s="83"/>
      <c r="G24" s="83"/>
    </row>
    <row r="25" spans="1:7" x14ac:dyDescent="0.2">
      <c r="A25" s="7" t="s">
        <v>83</v>
      </c>
      <c r="B25" s="81"/>
      <c r="C25" s="81"/>
      <c r="D25" s="81"/>
      <c r="E25" s="81"/>
      <c r="F25" s="49"/>
      <c r="G25" s="49"/>
    </row>
    <row r="26" spans="1:7" x14ac:dyDescent="0.2">
      <c r="A26" s="146" t="s">
        <v>117</v>
      </c>
      <c r="B26" s="147">
        <v>6215.15</v>
      </c>
      <c r="C26" s="147">
        <v>18929</v>
      </c>
      <c r="D26" s="147">
        <v>18929</v>
      </c>
      <c r="E26" s="147">
        <v>16573.689999999999</v>
      </c>
      <c r="F26" s="148">
        <v>266.67</v>
      </c>
      <c r="G26" s="116">
        <v>87.56</v>
      </c>
    </row>
    <row r="27" spans="1:7" x14ac:dyDescent="0.2">
      <c r="A27" s="146" t="s">
        <v>106</v>
      </c>
      <c r="B27" s="147">
        <v>6215.15</v>
      </c>
      <c r="C27" s="147">
        <v>18929</v>
      </c>
      <c r="D27" s="147">
        <v>18929</v>
      </c>
      <c r="E27" s="147">
        <v>16573.689999999999</v>
      </c>
      <c r="F27" s="148">
        <v>266.67</v>
      </c>
      <c r="G27" s="116">
        <v>87.56</v>
      </c>
    </row>
    <row r="28" spans="1:7" x14ac:dyDescent="0.2">
      <c r="A28" s="146" t="s">
        <v>118</v>
      </c>
      <c r="B28" s="148">
        <v>319.66000000000003</v>
      </c>
      <c r="C28" s="147">
        <v>8396</v>
      </c>
      <c r="D28" s="147">
        <v>8396</v>
      </c>
      <c r="E28" s="148">
        <v>152.5</v>
      </c>
      <c r="F28" s="148">
        <v>47.71</v>
      </c>
      <c r="G28" s="116">
        <v>1.82</v>
      </c>
    </row>
    <row r="29" spans="1:7" x14ac:dyDescent="0.2">
      <c r="A29" s="146" t="s">
        <v>113</v>
      </c>
      <c r="B29" s="148">
        <v>319.66000000000003</v>
      </c>
      <c r="C29" s="147">
        <v>8396</v>
      </c>
      <c r="D29" s="147">
        <v>8396</v>
      </c>
      <c r="E29" s="148">
        <v>152.5</v>
      </c>
      <c r="F29" s="148">
        <v>47.71</v>
      </c>
      <c r="G29" s="116">
        <v>1.82</v>
      </c>
    </row>
    <row r="30" spans="1:7" x14ac:dyDescent="0.2">
      <c r="A30" s="146" t="s">
        <v>119</v>
      </c>
      <c r="B30" s="147">
        <v>100487.39</v>
      </c>
      <c r="C30" s="147">
        <v>65259</v>
      </c>
      <c r="D30" s="147">
        <v>65259</v>
      </c>
      <c r="E30" s="147">
        <v>58228.17</v>
      </c>
      <c r="F30" s="148">
        <v>57.95</v>
      </c>
      <c r="G30" s="116">
        <v>89.23</v>
      </c>
    </row>
    <row r="31" spans="1:7" x14ac:dyDescent="0.2">
      <c r="A31" s="146" t="s">
        <v>109</v>
      </c>
      <c r="B31" s="147">
        <v>7548.41</v>
      </c>
      <c r="C31" s="147">
        <v>11016</v>
      </c>
      <c r="D31" s="147">
        <v>11016</v>
      </c>
      <c r="E31" s="147">
        <v>5811.48</v>
      </c>
      <c r="F31" s="148">
        <v>76.989999999999995</v>
      </c>
      <c r="G31" s="116">
        <v>52.75</v>
      </c>
    </row>
    <row r="32" spans="1:7" x14ac:dyDescent="0.2">
      <c r="A32" s="146" t="s">
        <v>112</v>
      </c>
      <c r="B32" s="147">
        <v>92938.98</v>
      </c>
      <c r="C32" s="147">
        <v>54243</v>
      </c>
      <c r="D32" s="147">
        <v>54243</v>
      </c>
      <c r="E32" s="147">
        <v>52416.69</v>
      </c>
      <c r="F32" s="148">
        <v>56.4</v>
      </c>
      <c r="G32" s="116">
        <v>96.63</v>
      </c>
    </row>
    <row r="33" spans="1:7" x14ac:dyDescent="0.2">
      <c r="A33" s="146" t="s">
        <v>120</v>
      </c>
      <c r="B33" s="147">
        <v>619782.22</v>
      </c>
      <c r="C33" s="147">
        <v>789808</v>
      </c>
      <c r="D33" s="147">
        <v>789808</v>
      </c>
      <c r="E33" s="147">
        <v>787156.93</v>
      </c>
      <c r="F33" s="148">
        <v>127.01</v>
      </c>
      <c r="G33" s="116">
        <v>99.66</v>
      </c>
    </row>
    <row r="34" spans="1:7" x14ac:dyDescent="0.2">
      <c r="A34" s="146" t="s">
        <v>110</v>
      </c>
      <c r="B34" s="147">
        <v>33882.17</v>
      </c>
      <c r="C34" s="147">
        <v>27720</v>
      </c>
      <c r="D34" s="147">
        <v>27720</v>
      </c>
      <c r="E34" s="147">
        <v>26796.78</v>
      </c>
      <c r="F34" s="148">
        <v>79.09</v>
      </c>
      <c r="G34" s="116">
        <v>96.67</v>
      </c>
    </row>
    <row r="35" spans="1:7" x14ac:dyDescent="0.2">
      <c r="A35" s="146" t="s">
        <v>111</v>
      </c>
      <c r="B35" s="147">
        <v>585900.05000000005</v>
      </c>
      <c r="C35" s="147">
        <v>762088</v>
      </c>
      <c r="D35" s="147">
        <v>762088</v>
      </c>
      <c r="E35" s="147">
        <v>760360.15</v>
      </c>
      <c r="F35" s="148">
        <v>129.78</v>
      </c>
      <c r="G35" s="116">
        <v>99.77</v>
      </c>
    </row>
    <row r="36" spans="1:7" x14ac:dyDescent="0.2">
      <c r="A36" s="146" t="s">
        <v>131</v>
      </c>
      <c r="B36" s="147">
        <v>1683.37</v>
      </c>
      <c r="C36" s="147">
        <v>1407</v>
      </c>
      <c r="D36" s="147">
        <v>1407</v>
      </c>
      <c r="E36" s="148">
        <v>756.32</v>
      </c>
      <c r="F36" s="148">
        <v>44.93</v>
      </c>
      <c r="G36" s="116">
        <v>53.75</v>
      </c>
    </row>
    <row r="37" spans="1:7" x14ac:dyDescent="0.2">
      <c r="A37" s="146" t="s">
        <v>130</v>
      </c>
      <c r="B37" s="147">
        <v>1683.37</v>
      </c>
      <c r="C37" s="147">
        <v>1407</v>
      </c>
      <c r="D37" s="147">
        <v>1407</v>
      </c>
      <c r="E37" s="148">
        <v>756.32</v>
      </c>
      <c r="F37" s="148">
        <v>44.93</v>
      </c>
      <c r="G37" s="116">
        <v>53.75</v>
      </c>
    </row>
    <row r="38" spans="1:7" ht="25.5" x14ac:dyDescent="0.2">
      <c r="A38" s="146" t="s">
        <v>177</v>
      </c>
      <c r="B38" s="149"/>
      <c r="C38" s="147">
        <v>4843</v>
      </c>
      <c r="D38" s="147">
        <v>4843</v>
      </c>
      <c r="E38" s="148">
        <v>120</v>
      </c>
      <c r="F38" s="149"/>
      <c r="G38" s="116">
        <v>2.48</v>
      </c>
    </row>
    <row r="39" spans="1:7" x14ac:dyDescent="0.2">
      <c r="A39" s="146" t="s">
        <v>107</v>
      </c>
      <c r="B39" s="149"/>
      <c r="C39" s="147">
        <v>4843</v>
      </c>
      <c r="D39" s="147">
        <v>4843</v>
      </c>
      <c r="E39" s="148">
        <v>120</v>
      </c>
      <c r="F39" s="149"/>
      <c r="G39" s="116">
        <v>2.48</v>
      </c>
    </row>
    <row r="40" spans="1:7" x14ac:dyDescent="0.2">
      <c r="A40" s="123" t="s">
        <v>67</v>
      </c>
      <c r="B40" s="124">
        <v>728487.79</v>
      </c>
      <c r="C40" s="124">
        <v>888642</v>
      </c>
      <c r="D40" s="124">
        <v>888642</v>
      </c>
      <c r="E40" s="124">
        <v>862987.61</v>
      </c>
      <c r="F40" s="125">
        <v>118.46</v>
      </c>
      <c r="G40" s="116">
        <v>97.11</v>
      </c>
    </row>
    <row r="42" spans="1:7" x14ac:dyDescent="0.2">
      <c r="B42" s="63"/>
      <c r="C42" s="63"/>
      <c r="D42" s="63"/>
      <c r="E42" s="63"/>
      <c r="F42" s="63"/>
      <c r="G42" s="63"/>
    </row>
  </sheetData>
  <mergeCells count="1">
    <mergeCell ref="A2:G2"/>
  </mergeCells>
  <conditionalFormatting sqref="B8:E8">
    <cfRule type="containsBlanks" dxfId="21" priority="13">
      <formula>LEN(TRIM(B8))=0</formula>
    </cfRule>
  </conditionalFormatting>
  <conditionalFormatting sqref="B10:E10">
    <cfRule type="containsBlanks" dxfId="20" priority="12">
      <formula>LEN(TRIM(B10))=0</formula>
    </cfRule>
  </conditionalFormatting>
  <conditionalFormatting sqref="B12:E13">
    <cfRule type="containsBlanks" dxfId="19" priority="11">
      <formula>LEN(TRIM(B12))=0</formula>
    </cfRule>
  </conditionalFormatting>
  <conditionalFormatting sqref="B15:E16">
    <cfRule type="containsBlanks" dxfId="18" priority="10">
      <formula>LEN(TRIM(B15))=0</formula>
    </cfRule>
  </conditionalFormatting>
  <conditionalFormatting sqref="B18:E18">
    <cfRule type="containsBlanks" dxfId="17" priority="9">
      <formula>LEN(TRIM(B18))=0</formula>
    </cfRule>
  </conditionalFormatting>
  <conditionalFormatting sqref="B20:E21">
    <cfRule type="containsBlanks" dxfId="16" priority="8">
      <formula>LEN(TRIM(B20))=0</formula>
    </cfRule>
  </conditionalFormatting>
  <conditionalFormatting sqref="B27:E27">
    <cfRule type="containsBlanks" dxfId="15" priority="7">
      <formula>LEN(TRIM(B27))=0</formula>
    </cfRule>
  </conditionalFormatting>
  <conditionalFormatting sqref="B29:E29">
    <cfRule type="containsBlanks" dxfId="14" priority="6">
      <formula>LEN(TRIM(B29))=0</formula>
    </cfRule>
  </conditionalFormatting>
  <conditionalFormatting sqref="B31:E32">
    <cfRule type="containsBlanks" dxfId="13" priority="5">
      <formula>LEN(TRIM(B31))=0</formula>
    </cfRule>
  </conditionalFormatting>
  <conditionalFormatting sqref="B34:E35">
    <cfRule type="containsBlanks" dxfId="12" priority="4">
      <formula>LEN(TRIM(B34))=0</formula>
    </cfRule>
  </conditionalFormatting>
  <conditionalFormatting sqref="B37:E37">
    <cfRule type="containsBlanks" dxfId="11" priority="3">
      <formula>LEN(TRIM(B37))=0</formula>
    </cfRule>
  </conditionalFormatting>
  <conditionalFormatting sqref="B39:E40">
    <cfRule type="containsBlanks" dxfId="10" priority="2">
      <formula>LEN(TRIM(B39))=0</formula>
    </cfRule>
  </conditionalFormatting>
  <pageMargins left="0.19685039370078741" right="0.19685039370078741" top="0.39370078740157483" bottom="0.39370078740157483" header="0.19685039370078741" footer="0.19685039370078741"/>
  <pageSetup paperSize="9" scale="88" firstPageNumber="7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"/>
  <sheetViews>
    <sheetView showGridLines="0" zoomScaleNormal="100" workbookViewId="0">
      <selection activeCell="M30" sqref="M30"/>
    </sheetView>
  </sheetViews>
  <sheetFormatPr defaultColWidth="9.140625" defaultRowHeight="12.75" x14ac:dyDescent="0.2"/>
  <cols>
    <col min="1" max="1" width="100.140625" style="1" customWidth="1"/>
    <col min="2" max="2" width="16.7109375" style="1" customWidth="1"/>
    <col min="3" max="3" width="15.28515625" style="1" bestFit="1" customWidth="1"/>
    <col min="4" max="4" width="15.85546875" style="1" bestFit="1" customWidth="1"/>
    <col min="5" max="5" width="16" style="1" customWidth="1"/>
    <col min="6" max="6" width="9.140625" style="1" bestFit="1" customWidth="1"/>
    <col min="7" max="7" width="8.5703125" style="1" bestFit="1" customWidth="1"/>
    <col min="8" max="16384" width="9.140625" style="1"/>
  </cols>
  <sheetData>
    <row r="1" spans="1:16" s="106" customFormat="1" ht="13.5" customHeight="1" x14ac:dyDescent="0.25">
      <c r="A1" s="177" t="s">
        <v>158</v>
      </c>
      <c r="B1" s="177"/>
      <c r="C1" s="177"/>
      <c r="D1" s="177"/>
      <c r="E1" s="177"/>
      <c r="F1" s="177"/>
      <c r="G1" s="177"/>
    </row>
    <row r="2" spans="1:16" ht="3.75" customHeight="1" x14ac:dyDescent="0.2">
      <c r="A2" s="44"/>
      <c r="B2" s="44"/>
      <c r="C2" s="44"/>
      <c r="D2" s="44"/>
      <c r="E2" s="44"/>
      <c r="F2" s="44"/>
      <c r="G2" s="44"/>
    </row>
    <row r="3" spans="1:16" ht="25.5" x14ac:dyDescent="0.2">
      <c r="A3" s="53" t="s">
        <v>84</v>
      </c>
      <c r="B3" s="28" t="s">
        <v>166</v>
      </c>
      <c r="C3" s="28" t="s">
        <v>167</v>
      </c>
      <c r="D3" s="28" t="s">
        <v>168</v>
      </c>
      <c r="E3" s="28" t="s">
        <v>198</v>
      </c>
      <c r="F3" s="37" t="s">
        <v>127</v>
      </c>
      <c r="G3" s="37" t="s">
        <v>128</v>
      </c>
    </row>
    <row r="4" spans="1:16" s="4" customFormat="1" ht="8.25" customHeight="1" x14ac:dyDescent="0.2">
      <c r="A4" s="52">
        <v>1</v>
      </c>
      <c r="B4" s="52">
        <v>2</v>
      </c>
      <c r="C4" s="52">
        <v>3</v>
      </c>
      <c r="D4" s="52">
        <v>4</v>
      </c>
      <c r="E4" s="52">
        <v>5</v>
      </c>
      <c r="F4" s="52" t="s">
        <v>78</v>
      </c>
      <c r="G4" s="52" t="s">
        <v>79</v>
      </c>
    </row>
    <row r="5" spans="1:16" x14ac:dyDescent="0.2">
      <c r="A5" s="7" t="s">
        <v>86</v>
      </c>
      <c r="B5" s="7"/>
      <c r="C5" s="7"/>
      <c r="D5" s="7"/>
      <c r="E5" s="7"/>
      <c r="F5" s="7"/>
      <c r="G5" s="7"/>
      <c r="I5" s="85"/>
      <c r="J5" s="85"/>
      <c r="K5" s="85"/>
      <c r="L5" s="85"/>
      <c r="M5" s="85"/>
      <c r="N5" s="85"/>
      <c r="O5" s="85"/>
      <c r="P5" s="85"/>
    </row>
    <row r="6" spans="1:16" ht="15.75" x14ac:dyDescent="0.25">
      <c r="A6" s="127" t="s">
        <v>85</v>
      </c>
      <c r="B6" s="151">
        <v>728487.79</v>
      </c>
      <c r="C6" s="151">
        <v>888642</v>
      </c>
      <c r="D6" s="151">
        <v>888642</v>
      </c>
      <c r="E6" s="151">
        <v>862987.61</v>
      </c>
      <c r="F6" s="152">
        <v>118.46</v>
      </c>
      <c r="G6" s="153">
        <v>97.11</v>
      </c>
      <c r="I6" s="159"/>
      <c r="J6" s="85"/>
      <c r="K6" s="85"/>
      <c r="L6" s="85"/>
      <c r="M6" s="85"/>
      <c r="N6" s="85"/>
      <c r="O6" s="85"/>
      <c r="P6" s="85"/>
    </row>
    <row r="7" spans="1:16" ht="15.75" x14ac:dyDescent="0.25">
      <c r="A7" s="150" t="s">
        <v>122</v>
      </c>
      <c r="B7" s="154">
        <v>724627.64</v>
      </c>
      <c r="C7" s="154">
        <v>888327</v>
      </c>
      <c r="D7" s="154">
        <v>888327</v>
      </c>
      <c r="E7" s="154">
        <v>862629.11</v>
      </c>
      <c r="F7" s="153">
        <v>119.04</v>
      </c>
      <c r="G7" s="153">
        <v>97.11</v>
      </c>
      <c r="I7" s="159"/>
      <c r="J7" s="85"/>
      <c r="K7" s="85"/>
      <c r="L7" s="85"/>
      <c r="M7" s="85"/>
      <c r="N7" s="85"/>
      <c r="O7" s="85"/>
      <c r="P7" s="85"/>
    </row>
    <row r="8" spans="1:16" x14ac:dyDescent="0.2">
      <c r="A8" s="150" t="s">
        <v>123</v>
      </c>
      <c r="B8" s="153">
        <v>56</v>
      </c>
      <c r="C8" s="153">
        <v>0</v>
      </c>
      <c r="D8" s="153">
        <v>0</v>
      </c>
      <c r="E8" s="153">
        <v>44</v>
      </c>
      <c r="F8" s="153">
        <v>78.569999999999993</v>
      </c>
      <c r="G8" s="153"/>
      <c r="I8" s="160"/>
      <c r="J8" s="85"/>
      <c r="K8" s="85"/>
      <c r="L8" s="85"/>
      <c r="M8" s="85"/>
      <c r="N8" s="85"/>
      <c r="O8" s="85"/>
      <c r="P8" s="85"/>
    </row>
    <row r="9" spans="1:16" x14ac:dyDescent="0.2">
      <c r="A9" s="150" t="s">
        <v>124</v>
      </c>
      <c r="B9" s="154">
        <v>3486.73</v>
      </c>
      <c r="C9" s="153">
        <v>0</v>
      </c>
      <c r="D9" s="153">
        <v>0</v>
      </c>
      <c r="E9" s="153">
        <v>0</v>
      </c>
      <c r="F9" s="153"/>
      <c r="G9" s="153"/>
      <c r="I9" s="85"/>
      <c r="J9" s="85"/>
      <c r="K9" s="85"/>
      <c r="L9" s="85"/>
      <c r="M9" s="85"/>
      <c r="N9" s="85"/>
      <c r="O9" s="85"/>
      <c r="P9" s="85"/>
    </row>
    <row r="10" spans="1:16" x14ac:dyDescent="0.2">
      <c r="A10" s="150" t="s">
        <v>125</v>
      </c>
      <c r="B10" s="153">
        <v>317.42</v>
      </c>
      <c r="C10" s="153">
        <v>315</v>
      </c>
      <c r="D10" s="153">
        <v>315</v>
      </c>
      <c r="E10" s="153">
        <v>314.5</v>
      </c>
      <c r="F10" s="153">
        <v>99.08</v>
      </c>
      <c r="G10" s="153">
        <v>99.84</v>
      </c>
    </row>
    <row r="11" spans="1:16" x14ac:dyDescent="0.2">
      <c r="A11" s="126" t="s">
        <v>67</v>
      </c>
      <c r="B11" s="151">
        <v>728487.79</v>
      </c>
      <c r="C11" s="151">
        <v>888642</v>
      </c>
      <c r="D11" s="151">
        <v>888642</v>
      </c>
      <c r="E11" s="151">
        <v>862987.61</v>
      </c>
      <c r="F11" s="152">
        <v>118.46</v>
      </c>
      <c r="G11" s="153">
        <v>97.11</v>
      </c>
    </row>
    <row r="13" spans="1:16" x14ac:dyDescent="0.2">
      <c r="B13" s="63"/>
      <c r="C13" s="63"/>
      <c r="D13" s="63"/>
      <c r="E13" s="63"/>
      <c r="F13" s="63"/>
      <c r="G13" s="63"/>
    </row>
  </sheetData>
  <mergeCells count="1">
    <mergeCell ref="A1:G1"/>
  </mergeCells>
  <conditionalFormatting sqref="B7:E11">
    <cfRule type="containsBlanks" dxfId="9" priority="5">
      <formula>LEN(TRIM(B7))=0</formula>
    </cfRule>
  </conditionalFormatting>
  <pageMargins left="0.19685039370078741" right="0.19685039370078741" top="0.39370078740157483" bottom="0.39370078740157483" header="0.19685039370078741" footer="0.19685039370078741"/>
  <pageSetup paperSize="9" scale="78" firstPageNumber="8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8"/>
  <sheetViews>
    <sheetView showGridLines="0" zoomScaleNormal="100" workbookViewId="0">
      <selection activeCell="H29" sqref="H29"/>
    </sheetView>
  </sheetViews>
  <sheetFormatPr defaultColWidth="9.140625" defaultRowHeight="12.75" x14ac:dyDescent="0.2"/>
  <cols>
    <col min="1" max="1" width="73.7109375" style="1" customWidth="1"/>
    <col min="2" max="3" width="17.28515625" style="1" customWidth="1"/>
    <col min="4" max="4" width="17.7109375" style="1" customWidth="1"/>
    <col min="5" max="5" width="17.28515625" style="1" customWidth="1"/>
    <col min="6" max="6" width="11.140625" style="1" bestFit="1" customWidth="1"/>
    <col min="7" max="7" width="10" style="1" bestFit="1" customWidth="1"/>
    <col min="8" max="16384" width="9.140625" style="1"/>
  </cols>
  <sheetData>
    <row r="1" spans="1:16" s="106" customFormat="1" ht="15.75" x14ac:dyDescent="0.25">
      <c r="A1" s="112" t="s">
        <v>68</v>
      </c>
      <c r="G1" s="113"/>
    </row>
    <row r="3" spans="1:16" s="106" customFormat="1" ht="15.75" x14ac:dyDescent="0.25">
      <c r="A3" s="177" t="s">
        <v>159</v>
      </c>
      <c r="B3" s="177"/>
      <c r="C3" s="177"/>
      <c r="D3" s="177"/>
      <c r="E3" s="177"/>
      <c r="F3" s="177"/>
      <c r="G3" s="177"/>
    </row>
    <row r="4" spans="1:16" x14ac:dyDescent="0.2">
      <c r="A4" s="44"/>
      <c r="B4" s="44"/>
      <c r="C4" s="44"/>
      <c r="D4" s="44"/>
      <c r="E4" s="44"/>
      <c r="F4" s="44"/>
      <c r="G4" s="44"/>
    </row>
    <row r="5" spans="1:16" ht="38.25" x14ac:dyDescent="0.2">
      <c r="A5" s="53" t="s">
        <v>87</v>
      </c>
      <c r="B5" s="28" t="s">
        <v>165</v>
      </c>
      <c r="C5" s="28" t="s">
        <v>167</v>
      </c>
      <c r="D5" s="28" t="s">
        <v>168</v>
      </c>
      <c r="E5" s="28" t="s">
        <v>169</v>
      </c>
      <c r="F5" s="37" t="s">
        <v>127</v>
      </c>
      <c r="G5" s="37" t="s">
        <v>128</v>
      </c>
    </row>
    <row r="6" spans="1:16" s="4" customFormat="1" ht="11.25" x14ac:dyDescent="0.2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 t="s">
        <v>78</v>
      </c>
      <c r="G6" s="52" t="s">
        <v>79</v>
      </c>
    </row>
    <row r="7" spans="1:16" x14ac:dyDescent="0.2">
      <c r="A7" s="7" t="s">
        <v>69</v>
      </c>
      <c r="B7" s="45"/>
      <c r="C7" s="45"/>
      <c r="D7" s="45"/>
      <c r="E7" s="45"/>
      <c r="F7" s="46"/>
      <c r="G7" s="87"/>
    </row>
    <row r="8" spans="1:16" ht="15.75" x14ac:dyDescent="0.25">
      <c r="A8" s="50" t="s">
        <v>70</v>
      </c>
      <c r="B8" s="96">
        <f>B9+B11</f>
        <v>0</v>
      </c>
      <c r="C8" s="96">
        <f t="shared" ref="C8:E8" si="0">C9+C11</f>
        <v>0</v>
      </c>
      <c r="D8" s="96">
        <f t="shared" si="0"/>
        <v>0</v>
      </c>
      <c r="E8" s="96">
        <f t="shared" si="0"/>
        <v>0</v>
      </c>
      <c r="F8" s="101" t="str">
        <f>IFERROR(E8/B8*100,"-")</f>
        <v>-</v>
      </c>
      <c r="G8" s="101" t="str">
        <f>IFERROR(E8/D8*100,"-")</f>
        <v>-</v>
      </c>
      <c r="I8" s="159"/>
      <c r="J8" s="85"/>
      <c r="K8" s="85"/>
      <c r="L8" s="85"/>
      <c r="M8" s="85"/>
      <c r="N8" s="85"/>
      <c r="O8" s="85"/>
      <c r="P8" s="85"/>
    </row>
    <row r="9" spans="1:16" ht="26.25" x14ac:dyDescent="0.25">
      <c r="A9" s="47" t="s">
        <v>126</v>
      </c>
      <c r="B9" s="96">
        <f>B10</f>
        <v>0</v>
      </c>
      <c r="C9" s="96">
        <f t="shared" ref="C9:E9" si="1">C10</f>
        <v>0</v>
      </c>
      <c r="D9" s="96">
        <f t="shared" si="1"/>
        <v>0</v>
      </c>
      <c r="E9" s="96">
        <f t="shared" si="1"/>
        <v>0</v>
      </c>
      <c r="F9" s="101" t="str">
        <f t="shared" ref="F9:F24" si="2">IFERROR(E9/B9*100,"-")</f>
        <v>-</v>
      </c>
      <c r="G9" s="101" t="str">
        <f t="shared" ref="G9:G24" si="3">IFERROR(E9/D9*100,"-")</f>
        <v>-</v>
      </c>
      <c r="I9" s="159"/>
      <c r="J9" s="85"/>
      <c r="K9" s="85"/>
      <c r="L9" s="85"/>
      <c r="M9" s="85"/>
      <c r="N9" s="85"/>
      <c r="O9" s="85"/>
      <c r="P9" s="85"/>
    </row>
    <row r="10" spans="1:16" s="5" customFormat="1" x14ac:dyDescent="0.2">
      <c r="A10" s="48" t="s">
        <v>132</v>
      </c>
      <c r="B10" s="21">
        <v>0</v>
      </c>
      <c r="C10" s="21">
        <v>0</v>
      </c>
      <c r="D10" s="21">
        <v>0</v>
      </c>
      <c r="E10" s="21">
        <v>0</v>
      </c>
      <c r="F10" s="102" t="str">
        <f t="shared" si="2"/>
        <v>-</v>
      </c>
      <c r="G10" s="101" t="str">
        <f t="shared" si="3"/>
        <v>-</v>
      </c>
      <c r="I10" s="160"/>
      <c r="J10" s="161"/>
      <c r="K10" s="161"/>
      <c r="L10" s="161"/>
      <c r="M10" s="161"/>
      <c r="N10" s="161"/>
      <c r="O10" s="161"/>
      <c r="P10" s="161"/>
    </row>
    <row r="11" spans="1:16" s="5" customFormat="1" ht="25.5" x14ac:dyDescent="0.2">
      <c r="A11" s="47" t="s">
        <v>71</v>
      </c>
      <c r="B11" s="96">
        <f>B12</f>
        <v>0</v>
      </c>
      <c r="C11" s="96">
        <f t="shared" ref="C11:E11" si="4">C12</f>
        <v>0</v>
      </c>
      <c r="D11" s="96">
        <f t="shared" si="4"/>
        <v>0</v>
      </c>
      <c r="E11" s="96">
        <f t="shared" si="4"/>
        <v>0</v>
      </c>
      <c r="F11" s="101" t="str">
        <f t="shared" si="2"/>
        <v>-</v>
      </c>
      <c r="G11" s="101" t="str">
        <f t="shared" si="3"/>
        <v>-</v>
      </c>
      <c r="I11" s="161"/>
      <c r="J11" s="161"/>
      <c r="K11" s="161"/>
      <c r="L11" s="161"/>
      <c r="M11" s="161"/>
      <c r="N11" s="161"/>
      <c r="O11" s="161"/>
      <c r="P11" s="161"/>
    </row>
    <row r="12" spans="1:16" x14ac:dyDescent="0.2">
      <c r="A12" s="48" t="s">
        <v>133</v>
      </c>
      <c r="B12" s="21">
        <v>0</v>
      </c>
      <c r="C12" s="21">
        <v>0</v>
      </c>
      <c r="D12" s="21">
        <v>0</v>
      </c>
      <c r="E12" s="21">
        <v>0</v>
      </c>
      <c r="F12" s="102" t="str">
        <f t="shared" si="2"/>
        <v>-</v>
      </c>
      <c r="G12" s="101" t="str">
        <f t="shared" si="3"/>
        <v>-</v>
      </c>
    </row>
    <row r="13" spans="1:16" x14ac:dyDescent="0.2">
      <c r="A13" s="48"/>
      <c r="B13" s="97"/>
      <c r="C13" s="97"/>
      <c r="D13" s="97"/>
      <c r="E13" s="97"/>
      <c r="F13" s="102"/>
      <c r="G13" s="101"/>
    </row>
    <row r="14" spans="1:16" x14ac:dyDescent="0.2">
      <c r="A14" s="55" t="s">
        <v>72</v>
      </c>
      <c r="B14" s="98">
        <f>B8</f>
        <v>0</v>
      </c>
      <c r="C14" s="98">
        <f t="shared" ref="C14:E14" si="5">C8</f>
        <v>0</v>
      </c>
      <c r="D14" s="98">
        <f t="shared" si="5"/>
        <v>0</v>
      </c>
      <c r="E14" s="98">
        <f t="shared" si="5"/>
        <v>0</v>
      </c>
      <c r="F14" s="91" t="str">
        <f t="shared" si="2"/>
        <v>-</v>
      </c>
      <c r="G14" s="91" t="str">
        <f t="shared" si="3"/>
        <v>-</v>
      </c>
    </row>
    <row r="15" spans="1:16" x14ac:dyDescent="0.2">
      <c r="A15" s="51"/>
      <c r="B15" s="99"/>
      <c r="C15" s="99"/>
      <c r="D15" s="99"/>
      <c r="E15" s="99"/>
      <c r="F15" s="103"/>
      <c r="G15" s="104"/>
    </row>
    <row r="16" spans="1:16" x14ac:dyDescent="0.2">
      <c r="A16" s="7" t="s">
        <v>73</v>
      </c>
      <c r="B16" s="95"/>
      <c r="C16" s="95"/>
      <c r="D16" s="95"/>
      <c r="E16" s="95"/>
      <c r="F16" s="100" t="str">
        <f t="shared" si="2"/>
        <v>-</v>
      </c>
      <c r="G16" s="100" t="str">
        <f t="shared" si="3"/>
        <v>-</v>
      </c>
    </row>
    <row r="17" spans="1:7" x14ac:dyDescent="0.2">
      <c r="A17" s="50" t="s">
        <v>74</v>
      </c>
      <c r="B17" s="96">
        <f>B18+B20</f>
        <v>0</v>
      </c>
      <c r="C17" s="96">
        <f t="shared" ref="C17:E17" si="6">C18+C20</f>
        <v>0</v>
      </c>
      <c r="D17" s="96">
        <f t="shared" si="6"/>
        <v>0</v>
      </c>
      <c r="E17" s="96">
        <f t="shared" si="6"/>
        <v>0</v>
      </c>
      <c r="F17" s="101" t="str">
        <f t="shared" si="2"/>
        <v>-</v>
      </c>
      <c r="G17" s="101" t="str">
        <f t="shared" si="3"/>
        <v>-</v>
      </c>
    </row>
    <row r="18" spans="1:7" ht="25.5" x14ac:dyDescent="0.2">
      <c r="A18" s="47" t="s">
        <v>137</v>
      </c>
      <c r="B18" s="96">
        <f>B19</f>
        <v>0</v>
      </c>
      <c r="C18" s="96">
        <f t="shared" ref="C18:E18" si="7">C19</f>
        <v>0</v>
      </c>
      <c r="D18" s="96">
        <f t="shared" si="7"/>
        <v>0</v>
      </c>
      <c r="E18" s="96">
        <f t="shared" si="7"/>
        <v>0</v>
      </c>
      <c r="F18" s="101" t="str">
        <f t="shared" si="2"/>
        <v>-</v>
      </c>
      <c r="G18" s="101" t="str">
        <f t="shared" si="3"/>
        <v>-</v>
      </c>
    </row>
    <row r="19" spans="1:7" x14ac:dyDescent="0.2">
      <c r="A19" s="48" t="s">
        <v>138</v>
      </c>
      <c r="B19" s="21">
        <v>0</v>
      </c>
      <c r="C19" s="21">
        <v>0</v>
      </c>
      <c r="D19" s="21">
        <v>0</v>
      </c>
      <c r="E19" s="21">
        <v>0</v>
      </c>
      <c r="F19" s="102" t="str">
        <f t="shared" si="2"/>
        <v>-</v>
      </c>
      <c r="G19" s="101" t="str">
        <f t="shared" si="3"/>
        <v>-</v>
      </c>
    </row>
    <row r="20" spans="1:7" s="5" customFormat="1" ht="25.5" x14ac:dyDescent="0.2">
      <c r="A20" s="47" t="s">
        <v>75</v>
      </c>
      <c r="B20" s="96">
        <f>B21+B22</f>
        <v>0</v>
      </c>
      <c r="C20" s="96">
        <f t="shared" ref="C20:E20" si="8">C21+C22</f>
        <v>0</v>
      </c>
      <c r="D20" s="96">
        <f t="shared" si="8"/>
        <v>0</v>
      </c>
      <c r="E20" s="96">
        <f t="shared" si="8"/>
        <v>0</v>
      </c>
      <c r="F20" s="101" t="str">
        <f t="shared" si="2"/>
        <v>-</v>
      </c>
      <c r="G20" s="101" t="str">
        <f t="shared" si="3"/>
        <v>-</v>
      </c>
    </row>
    <row r="21" spans="1:7" ht="25.5" x14ac:dyDescent="0.2">
      <c r="A21" s="48" t="s">
        <v>76</v>
      </c>
      <c r="B21" s="21">
        <v>0</v>
      </c>
      <c r="C21" s="21">
        <v>0</v>
      </c>
      <c r="D21" s="21">
        <v>0</v>
      </c>
      <c r="E21" s="21">
        <v>0</v>
      </c>
      <c r="F21" s="102" t="str">
        <f t="shared" si="2"/>
        <v>-</v>
      </c>
      <c r="G21" s="101" t="str">
        <f t="shared" si="3"/>
        <v>-</v>
      </c>
    </row>
    <row r="22" spans="1:7" ht="25.5" x14ac:dyDescent="0.2">
      <c r="A22" s="48" t="s">
        <v>148</v>
      </c>
      <c r="B22" s="21">
        <v>0</v>
      </c>
      <c r="C22" s="21">
        <v>0</v>
      </c>
      <c r="D22" s="21">
        <v>0</v>
      </c>
      <c r="E22" s="21">
        <v>0</v>
      </c>
      <c r="F22" s="102" t="str">
        <f t="shared" si="2"/>
        <v>-</v>
      </c>
      <c r="G22" s="101" t="str">
        <f t="shared" si="3"/>
        <v>-</v>
      </c>
    </row>
    <row r="23" spans="1:7" x14ac:dyDescent="0.2">
      <c r="A23" s="48"/>
      <c r="B23" s="97"/>
      <c r="C23" s="97"/>
      <c r="D23" s="97"/>
      <c r="E23" s="97"/>
      <c r="F23" s="102"/>
      <c r="G23" s="102"/>
    </row>
    <row r="24" spans="1:7" x14ac:dyDescent="0.2">
      <c r="A24" s="55" t="s">
        <v>77</v>
      </c>
      <c r="B24" s="98">
        <f>B17</f>
        <v>0</v>
      </c>
      <c r="C24" s="98">
        <f t="shared" ref="C24:E24" si="9">C17</f>
        <v>0</v>
      </c>
      <c r="D24" s="98">
        <f t="shared" si="9"/>
        <v>0</v>
      </c>
      <c r="E24" s="98">
        <f t="shared" si="9"/>
        <v>0</v>
      </c>
      <c r="F24" s="91" t="str">
        <f t="shared" si="2"/>
        <v>-</v>
      </c>
      <c r="G24" s="91" t="str">
        <f t="shared" si="3"/>
        <v>-</v>
      </c>
    </row>
    <row r="25" spans="1:7" x14ac:dyDescent="0.2">
      <c r="B25" s="63"/>
      <c r="C25" s="63"/>
      <c r="D25" s="63"/>
      <c r="E25" s="63"/>
    </row>
    <row r="28" spans="1:7" x14ac:dyDescent="0.2">
      <c r="B28" s="63"/>
      <c r="C28" s="63"/>
      <c r="D28" s="63"/>
      <c r="E28" s="63"/>
      <c r="F28" s="63"/>
      <c r="G28" s="63"/>
    </row>
  </sheetData>
  <mergeCells count="1">
    <mergeCell ref="A3:G3"/>
  </mergeCells>
  <conditionalFormatting sqref="B10:E10">
    <cfRule type="containsBlanks" dxfId="8" priority="4">
      <formula>LEN(TRIM(B10))=0</formula>
    </cfRule>
  </conditionalFormatting>
  <conditionalFormatting sqref="B12:E12">
    <cfRule type="containsBlanks" dxfId="7" priority="3">
      <formula>LEN(TRIM(B12))=0</formula>
    </cfRule>
  </conditionalFormatting>
  <conditionalFormatting sqref="B19:E19">
    <cfRule type="containsBlanks" dxfId="6" priority="2">
      <formula>LEN(TRIM(B19))=0</formula>
    </cfRule>
  </conditionalFormatting>
  <conditionalFormatting sqref="B21:E22">
    <cfRule type="containsBlanks" dxfId="5" priority="1">
      <formula>LEN(TRIM(B21))=0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9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5"/>
  <sheetViews>
    <sheetView showGridLines="0" zoomScaleNormal="100" workbookViewId="0">
      <selection activeCell="G27" sqref="G27"/>
    </sheetView>
  </sheetViews>
  <sheetFormatPr defaultColWidth="9.140625" defaultRowHeight="12.75" x14ac:dyDescent="0.2"/>
  <cols>
    <col min="1" max="1" width="73.7109375" style="1" customWidth="1"/>
    <col min="2" max="3" width="17.28515625" style="1" customWidth="1"/>
    <col min="4" max="4" width="17.7109375" style="1" customWidth="1"/>
    <col min="5" max="5" width="17.28515625" style="1" customWidth="1"/>
    <col min="6" max="6" width="11.140625" style="43" bestFit="1" customWidth="1"/>
    <col min="7" max="7" width="10" style="43" bestFit="1" customWidth="1"/>
    <col min="8" max="16384" width="9.140625" style="1"/>
  </cols>
  <sheetData>
    <row r="1" spans="1:16" s="106" customFormat="1" ht="15.75" x14ac:dyDescent="0.25">
      <c r="A1" s="177" t="s">
        <v>163</v>
      </c>
      <c r="B1" s="177"/>
      <c r="C1" s="177"/>
      <c r="D1" s="177"/>
      <c r="E1" s="177"/>
      <c r="F1" s="177"/>
      <c r="G1" s="177"/>
    </row>
    <row r="2" spans="1:16" x14ac:dyDescent="0.2">
      <c r="A2" s="44"/>
      <c r="B2" s="44"/>
      <c r="C2" s="44"/>
      <c r="D2" s="44"/>
      <c r="E2" s="44"/>
      <c r="F2" s="58"/>
      <c r="G2" s="58"/>
    </row>
    <row r="3" spans="1:16" ht="38.25" x14ac:dyDescent="0.2">
      <c r="A3" s="53" t="s">
        <v>81</v>
      </c>
      <c r="B3" s="28" t="s">
        <v>165</v>
      </c>
      <c r="C3" s="28" t="s">
        <v>167</v>
      </c>
      <c r="D3" s="28" t="s">
        <v>168</v>
      </c>
      <c r="E3" s="28" t="s">
        <v>169</v>
      </c>
      <c r="F3" s="37" t="s">
        <v>127</v>
      </c>
      <c r="G3" s="37" t="s">
        <v>128</v>
      </c>
    </row>
    <row r="4" spans="1:16" s="4" customFormat="1" ht="11.25" x14ac:dyDescent="0.2">
      <c r="A4" s="52">
        <v>1</v>
      </c>
      <c r="B4" s="52">
        <v>2</v>
      </c>
      <c r="C4" s="52">
        <v>3</v>
      </c>
      <c r="D4" s="52">
        <v>4</v>
      </c>
      <c r="E4" s="52">
        <v>5</v>
      </c>
      <c r="F4" s="59" t="s">
        <v>78</v>
      </c>
      <c r="G4" s="59" t="s">
        <v>79</v>
      </c>
    </row>
    <row r="5" spans="1:16" ht="18.75" customHeight="1" x14ac:dyDescent="0.2">
      <c r="A5" s="7" t="s">
        <v>88</v>
      </c>
      <c r="B5" s="7"/>
      <c r="C5" s="7"/>
      <c r="D5" s="7"/>
      <c r="E5" s="7"/>
      <c r="F5" s="42"/>
      <c r="G5" s="42"/>
      <c r="I5" s="85"/>
      <c r="J5" s="85"/>
      <c r="K5" s="85"/>
      <c r="L5" s="85"/>
      <c r="M5" s="85"/>
      <c r="N5" s="85"/>
      <c r="O5" s="85"/>
      <c r="P5" s="85"/>
    </row>
    <row r="6" spans="1:16" ht="15.75" x14ac:dyDescent="0.25">
      <c r="A6" s="47" t="s">
        <v>117</v>
      </c>
      <c r="B6" s="56">
        <f>B7</f>
        <v>0</v>
      </c>
      <c r="C6" s="56">
        <f t="shared" ref="C6:E6" si="0">C7</f>
        <v>0</v>
      </c>
      <c r="D6" s="56">
        <f t="shared" si="0"/>
        <v>0</v>
      </c>
      <c r="E6" s="56">
        <f t="shared" si="0"/>
        <v>0</v>
      </c>
      <c r="F6" s="6" t="str">
        <f>IFERROR(E6/B6*100,"-")</f>
        <v>-</v>
      </c>
      <c r="G6" s="6" t="str">
        <f>IFERROR(E6/D6*100,"-")</f>
        <v>-</v>
      </c>
      <c r="H6" s="85"/>
      <c r="I6" s="159"/>
      <c r="J6" s="85"/>
      <c r="K6" s="85"/>
      <c r="L6" s="85"/>
      <c r="M6" s="85"/>
      <c r="N6" s="85"/>
      <c r="O6" s="85"/>
      <c r="P6" s="85"/>
    </row>
    <row r="7" spans="1:16" ht="15.75" x14ac:dyDescent="0.25">
      <c r="A7" s="48" t="s">
        <v>106</v>
      </c>
      <c r="B7" s="93">
        <v>0</v>
      </c>
      <c r="C7" s="93">
        <v>0</v>
      </c>
      <c r="D7" s="93">
        <v>0</v>
      </c>
      <c r="E7" s="93">
        <v>0</v>
      </c>
      <c r="F7" s="11" t="str">
        <f t="shared" ref="F7:F13" si="1">IFERROR(E7/B7*100,"-")</f>
        <v>-</v>
      </c>
      <c r="G7" s="11" t="str">
        <f t="shared" ref="G7:G13" si="2">IFERROR(E7/D7*100,"-")</f>
        <v>-</v>
      </c>
      <c r="I7" s="159"/>
      <c r="J7" s="85"/>
      <c r="K7" s="85"/>
      <c r="L7" s="85"/>
      <c r="M7" s="85"/>
      <c r="N7" s="85"/>
      <c r="O7" s="85"/>
      <c r="P7" s="85"/>
    </row>
    <row r="8" spans="1:16" x14ac:dyDescent="0.2">
      <c r="A8" s="47" t="s">
        <v>119</v>
      </c>
      <c r="B8" s="56">
        <f>B9</f>
        <v>0</v>
      </c>
      <c r="C8" s="56">
        <f t="shared" ref="C8:E8" si="3">C9</f>
        <v>0</v>
      </c>
      <c r="D8" s="56">
        <f t="shared" si="3"/>
        <v>0</v>
      </c>
      <c r="E8" s="56">
        <f t="shared" si="3"/>
        <v>0</v>
      </c>
      <c r="F8" s="6" t="str">
        <f t="shared" si="1"/>
        <v>-</v>
      </c>
      <c r="G8" s="6" t="str">
        <f t="shared" si="2"/>
        <v>-</v>
      </c>
      <c r="I8" s="160"/>
      <c r="J8" s="85"/>
      <c r="K8" s="85"/>
      <c r="L8" s="85"/>
      <c r="M8" s="85"/>
      <c r="N8" s="85"/>
      <c r="O8" s="85"/>
      <c r="P8" s="85"/>
    </row>
    <row r="9" spans="1:16" x14ac:dyDescent="0.2">
      <c r="A9" s="48" t="s">
        <v>109</v>
      </c>
      <c r="B9" s="93">
        <v>0</v>
      </c>
      <c r="C9" s="93">
        <v>0</v>
      </c>
      <c r="D9" s="93">
        <v>0</v>
      </c>
      <c r="E9" s="93">
        <v>0</v>
      </c>
      <c r="F9" s="11" t="str">
        <f t="shared" si="1"/>
        <v>-</v>
      </c>
      <c r="G9" s="11" t="str">
        <f t="shared" si="2"/>
        <v>-</v>
      </c>
      <c r="I9" s="85"/>
      <c r="J9" s="85"/>
      <c r="K9" s="85"/>
      <c r="L9" s="85"/>
      <c r="M9" s="85"/>
      <c r="N9" s="85"/>
      <c r="O9" s="85"/>
      <c r="P9" s="85"/>
    </row>
    <row r="10" spans="1:16" x14ac:dyDescent="0.2">
      <c r="A10" s="47" t="s">
        <v>121</v>
      </c>
      <c r="B10" s="56">
        <f>B11</f>
        <v>0</v>
      </c>
      <c r="C10" s="56">
        <f t="shared" ref="C10:E10" si="4">C11</f>
        <v>0</v>
      </c>
      <c r="D10" s="56">
        <f t="shared" si="4"/>
        <v>0</v>
      </c>
      <c r="E10" s="56">
        <f t="shared" si="4"/>
        <v>0</v>
      </c>
      <c r="F10" s="6" t="str">
        <f t="shared" si="1"/>
        <v>-</v>
      </c>
      <c r="G10" s="6" t="str">
        <f t="shared" si="2"/>
        <v>-</v>
      </c>
      <c r="I10" s="85"/>
      <c r="J10" s="85"/>
      <c r="K10" s="85"/>
      <c r="L10" s="85"/>
      <c r="M10" s="85"/>
      <c r="N10" s="85"/>
      <c r="O10" s="85"/>
      <c r="P10" s="85"/>
    </row>
    <row r="11" spans="1:16" x14ac:dyDescent="0.2">
      <c r="A11" s="48" t="s">
        <v>108</v>
      </c>
      <c r="B11" s="93">
        <v>0</v>
      </c>
      <c r="C11" s="93">
        <v>0</v>
      </c>
      <c r="D11" s="93">
        <v>0</v>
      </c>
      <c r="E11" s="93">
        <v>0</v>
      </c>
      <c r="F11" s="11" t="str">
        <f t="shared" si="1"/>
        <v>-</v>
      </c>
      <c r="G11" s="11" t="str">
        <f t="shared" si="2"/>
        <v>-</v>
      </c>
    </row>
    <row r="12" spans="1:16" x14ac:dyDescent="0.2">
      <c r="A12" s="48"/>
      <c r="B12" s="13"/>
      <c r="C12" s="13"/>
      <c r="D12" s="13"/>
      <c r="E12" s="13"/>
      <c r="F12" s="11"/>
      <c r="G12" s="11"/>
    </row>
    <row r="13" spans="1:16" x14ac:dyDescent="0.2">
      <c r="A13" s="55" t="s">
        <v>72</v>
      </c>
      <c r="B13" s="57">
        <f>B6+B8+B10</f>
        <v>0</v>
      </c>
      <c r="C13" s="57">
        <f t="shared" ref="C13:E13" si="5">C6+C8+C10</f>
        <v>0</v>
      </c>
      <c r="D13" s="57">
        <f t="shared" si="5"/>
        <v>0</v>
      </c>
      <c r="E13" s="57">
        <f t="shared" si="5"/>
        <v>0</v>
      </c>
      <c r="F13" s="86" t="str">
        <f t="shared" si="1"/>
        <v>-</v>
      </c>
      <c r="G13" s="86" t="str">
        <f t="shared" si="2"/>
        <v>-</v>
      </c>
    </row>
    <row r="14" spans="1:16" x14ac:dyDescent="0.2">
      <c r="B14" s="94"/>
      <c r="C14" s="94"/>
      <c r="D14" s="94"/>
      <c r="E14" s="94"/>
    </row>
    <row r="15" spans="1:16" x14ac:dyDescent="0.2">
      <c r="B15" s="94"/>
      <c r="C15" s="94"/>
      <c r="D15" s="94"/>
      <c r="E15" s="94"/>
    </row>
    <row r="16" spans="1:16" ht="17.25" customHeight="1" x14ac:dyDescent="0.2">
      <c r="A16" s="7" t="s">
        <v>89</v>
      </c>
      <c r="B16" s="105"/>
      <c r="C16" s="105"/>
      <c r="D16" s="105"/>
      <c r="E16" s="105"/>
      <c r="F16" s="88"/>
      <c r="G16" s="88"/>
    </row>
    <row r="17" spans="1:7" x14ac:dyDescent="0.2">
      <c r="A17" s="47" t="s">
        <v>117</v>
      </c>
      <c r="B17" s="56">
        <f>B18</f>
        <v>0</v>
      </c>
      <c r="C17" s="56">
        <f t="shared" ref="C17:E17" si="6">C18</f>
        <v>0</v>
      </c>
      <c r="D17" s="56">
        <f t="shared" si="6"/>
        <v>0</v>
      </c>
      <c r="E17" s="56">
        <f t="shared" si="6"/>
        <v>0</v>
      </c>
      <c r="F17" s="6" t="str">
        <f t="shared" ref="F17:F23" si="7">IFERROR(E17/B17*100,"-")</f>
        <v>-</v>
      </c>
      <c r="G17" s="6" t="str">
        <f t="shared" ref="G17:G23" si="8">IFERROR(E17/D17*100,"-")</f>
        <v>-</v>
      </c>
    </row>
    <row r="18" spans="1:7" x14ac:dyDescent="0.2">
      <c r="A18" s="48" t="s">
        <v>106</v>
      </c>
      <c r="B18" s="93">
        <v>0</v>
      </c>
      <c r="C18" s="93">
        <v>0</v>
      </c>
      <c r="D18" s="93">
        <v>0</v>
      </c>
      <c r="E18" s="93">
        <v>0</v>
      </c>
      <c r="F18" s="11" t="str">
        <f t="shared" si="7"/>
        <v>-</v>
      </c>
      <c r="G18" s="11" t="str">
        <f t="shared" si="8"/>
        <v>-</v>
      </c>
    </row>
    <row r="19" spans="1:7" x14ac:dyDescent="0.2">
      <c r="A19" s="47" t="s">
        <v>119</v>
      </c>
      <c r="B19" s="56">
        <f>B20+B21</f>
        <v>0</v>
      </c>
      <c r="C19" s="56">
        <f t="shared" ref="C19:E19" si="9">C20+C21</f>
        <v>0</v>
      </c>
      <c r="D19" s="56">
        <f t="shared" si="9"/>
        <v>0</v>
      </c>
      <c r="E19" s="56">
        <f t="shared" si="9"/>
        <v>0</v>
      </c>
      <c r="F19" s="6" t="str">
        <f t="shared" si="7"/>
        <v>-</v>
      </c>
      <c r="G19" s="6" t="str">
        <f t="shared" si="8"/>
        <v>-</v>
      </c>
    </row>
    <row r="20" spans="1:7" x14ac:dyDescent="0.2">
      <c r="A20" s="48" t="s">
        <v>109</v>
      </c>
      <c r="B20" s="93">
        <v>0</v>
      </c>
      <c r="C20" s="93">
        <v>0</v>
      </c>
      <c r="D20" s="93">
        <v>0</v>
      </c>
      <c r="E20" s="93">
        <v>0</v>
      </c>
      <c r="F20" s="11" t="str">
        <f t="shared" si="7"/>
        <v>-</v>
      </c>
      <c r="G20" s="11" t="str">
        <f t="shared" si="8"/>
        <v>-</v>
      </c>
    </row>
    <row r="21" spans="1:7" x14ac:dyDescent="0.2">
      <c r="A21" s="48" t="s">
        <v>112</v>
      </c>
      <c r="B21" s="93">
        <v>0</v>
      </c>
      <c r="C21" s="93">
        <v>0</v>
      </c>
      <c r="D21" s="93">
        <v>0</v>
      </c>
      <c r="E21" s="93">
        <v>0</v>
      </c>
      <c r="F21" s="11" t="str">
        <f t="shared" si="7"/>
        <v>-</v>
      </c>
      <c r="G21" s="11" t="str">
        <f t="shared" si="8"/>
        <v>-</v>
      </c>
    </row>
    <row r="22" spans="1:7" x14ac:dyDescent="0.2">
      <c r="A22" s="48"/>
      <c r="B22" s="13"/>
      <c r="C22" s="13"/>
      <c r="D22" s="13">
        <v>0</v>
      </c>
      <c r="E22" s="13"/>
      <c r="F22" s="12"/>
      <c r="G22" s="11"/>
    </row>
    <row r="23" spans="1:7" x14ac:dyDescent="0.2">
      <c r="A23" s="55" t="s">
        <v>77</v>
      </c>
      <c r="B23" s="57">
        <f>B17+B19</f>
        <v>0</v>
      </c>
      <c r="C23" s="57">
        <f t="shared" ref="C23:E23" si="10">C17+C19</f>
        <v>0</v>
      </c>
      <c r="D23" s="57">
        <f t="shared" si="10"/>
        <v>0</v>
      </c>
      <c r="E23" s="57">
        <f t="shared" si="10"/>
        <v>0</v>
      </c>
      <c r="F23" s="86" t="str">
        <f t="shared" si="7"/>
        <v>-</v>
      </c>
      <c r="G23" s="86" t="str">
        <f t="shared" si="8"/>
        <v>-</v>
      </c>
    </row>
    <row r="24" spans="1:7" x14ac:dyDescent="0.2">
      <c r="A24" s="48"/>
      <c r="B24" s="10"/>
      <c r="C24" s="10"/>
      <c r="D24" s="10"/>
      <c r="E24" s="10"/>
      <c r="F24" s="11"/>
      <c r="G24" s="11"/>
    </row>
    <row r="25" spans="1:7" x14ac:dyDescent="0.2">
      <c r="A25" s="50"/>
      <c r="B25" s="56"/>
      <c r="C25" s="56"/>
      <c r="D25" s="56"/>
      <c r="E25" s="56"/>
      <c r="F25" s="6"/>
      <c r="G25" s="6"/>
    </row>
  </sheetData>
  <mergeCells count="1">
    <mergeCell ref="A1:G1"/>
  </mergeCells>
  <conditionalFormatting sqref="B7:E7">
    <cfRule type="containsBlanks" dxfId="4" priority="5">
      <formula>LEN(TRIM(B7))=0</formula>
    </cfRule>
  </conditionalFormatting>
  <conditionalFormatting sqref="B9:E9">
    <cfRule type="containsBlanks" dxfId="3" priority="4">
      <formula>LEN(TRIM(B9))=0</formula>
    </cfRule>
  </conditionalFormatting>
  <conditionalFormatting sqref="B11:E11">
    <cfRule type="containsBlanks" dxfId="2" priority="3">
      <formula>LEN(TRIM(B11))=0</formula>
    </cfRule>
  </conditionalFormatting>
  <conditionalFormatting sqref="B18:E18">
    <cfRule type="containsBlanks" dxfId="1" priority="2">
      <formula>LEN(TRIM(B18))=0</formula>
    </cfRule>
  </conditionalFormatting>
  <conditionalFormatting sqref="B20:E21">
    <cfRule type="containsBlanks" dxfId="0" priority="1">
      <formula>LEN(TRIM(B20))=0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12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66"/>
  <sheetViews>
    <sheetView zoomScaleNormal="100" workbookViewId="0">
      <selection activeCell="A171" sqref="A171"/>
    </sheetView>
  </sheetViews>
  <sheetFormatPr defaultRowHeight="15" x14ac:dyDescent="0.25"/>
  <cols>
    <col min="1" max="1" width="88.85546875" customWidth="1"/>
    <col min="2" max="4" width="18.85546875" customWidth="1"/>
    <col min="5" max="5" width="10.140625" style="33" bestFit="1" customWidth="1"/>
  </cols>
  <sheetData>
    <row r="1" spans="1:7" ht="19.5" x14ac:dyDescent="0.3">
      <c r="A1" s="171" t="s">
        <v>99</v>
      </c>
      <c r="B1" s="171"/>
      <c r="C1" s="171"/>
      <c r="D1" s="171"/>
      <c r="E1" s="171"/>
    </row>
    <row r="2" spans="1:7" ht="19.5" x14ac:dyDescent="0.3">
      <c r="A2" s="92"/>
      <c r="B2" s="92"/>
      <c r="C2" s="92"/>
      <c r="D2" s="92"/>
      <c r="E2" s="32"/>
    </row>
    <row r="3" spans="1:7" ht="15.75" x14ac:dyDescent="0.25">
      <c r="A3" s="173" t="s">
        <v>100</v>
      </c>
      <c r="B3" s="173"/>
      <c r="C3" s="173"/>
      <c r="D3" s="173"/>
      <c r="E3" s="173"/>
    </row>
    <row r="4" spans="1:7" x14ac:dyDescent="0.25">
      <c r="A4" s="30"/>
      <c r="B4" s="30"/>
      <c r="C4" s="30"/>
      <c r="D4" s="30"/>
      <c r="E4" s="31"/>
    </row>
    <row r="5" spans="1:7" ht="15.75" x14ac:dyDescent="0.25">
      <c r="A5" s="181" t="s">
        <v>199</v>
      </c>
      <c r="B5" s="181"/>
      <c r="C5" s="181"/>
      <c r="D5" s="181"/>
      <c r="E5" s="181"/>
    </row>
    <row r="6" spans="1:7" x14ac:dyDescent="0.25">
      <c r="A6" s="30"/>
      <c r="B6" s="30"/>
      <c r="C6" s="30"/>
      <c r="D6" s="30"/>
      <c r="E6" s="31"/>
    </row>
    <row r="7" spans="1:7" s="106" customFormat="1" ht="15.75" x14ac:dyDescent="0.25">
      <c r="A7" s="177" t="s">
        <v>160</v>
      </c>
      <c r="B7" s="177"/>
      <c r="C7" s="177"/>
      <c r="D7" s="177"/>
      <c r="E7" s="177"/>
      <c r="F7" s="177"/>
      <c r="G7" s="177"/>
    </row>
    <row r="8" spans="1:7" x14ac:dyDescent="0.25">
      <c r="A8" s="30"/>
      <c r="B8" s="30"/>
      <c r="C8" s="30"/>
      <c r="D8" s="30"/>
      <c r="E8" s="31"/>
    </row>
    <row r="9" spans="1:7" s="1" customFormat="1" ht="25.5" x14ac:dyDescent="0.2">
      <c r="A9" s="28" t="s">
        <v>161</v>
      </c>
      <c r="B9" s="28" t="s">
        <v>196</v>
      </c>
      <c r="C9" s="28" t="s">
        <v>197</v>
      </c>
      <c r="D9" s="28" t="s">
        <v>169</v>
      </c>
      <c r="E9" s="37" t="s">
        <v>115</v>
      </c>
    </row>
    <row r="10" spans="1:7" s="4" customFormat="1" ht="11.25" x14ac:dyDescent="0.2">
      <c r="A10" s="60">
        <v>1</v>
      </c>
      <c r="B10" s="60">
        <v>2</v>
      </c>
      <c r="C10" s="60">
        <v>3</v>
      </c>
      <c r="D10" s="60">
        <v>4</v>
      </c>
      <c r="E10" s="61" t="s">
        <v>101</v>
      </c>
    </row>
    <row r="11" spans="1:7" s="4" customFormat="1" ht="11.25" x14ac:dyDescent="0.2">
      <c r="A11" s="89"/>
      <c r="B11" s="60"/>
      <c r="C11" s="60"/>
      <c r="D11" s="60"/>
      <c r="E11" s="61"/>
    </row>
    <row r="12" spans="1:7" x14ac:dyDescent="0.25">
      <c r="A12" s="155" t="s">
        <v>178</v>
      </c>
      <c r="B12" s="117">
        <v>888642</v>
      </c>
      <c r="C12" s="117">
        <v>888642</v>
      </c>
      <c r="D12" s="117">
        <v>862987.61</v>
      </c>
      <c r="E12" s="118">
        <v>97.11</v>
      </c>
    </row>
    <row r="13" spans="1:7" x14ac:dyDescent="0.25">
      <c r="A13" s="119" t="s">
        <v>179</v>
      </c>
      <c r="B13" s="114">
        <v>888642</v>
      </c>
      <c r="C13" s="114">
        <v>888642</v>
      </c>
      <c r="D13" s="114">
        <v>862987.61</v>
      </c>
      <c r="E13" s="115">
        <v>97.11</v>
      </c>
    </row>
    <row r="14" spans="1:7" s="84" customFormat="1" x14ac:dyDescent="0.25">
      <c r="A14" s="149" t="s">
        <v>180</v>
      </c>
      <c r="B14" s="147">
        <v>888642</v>
      </c>
      <c r="C14" s="147">
        <v>888642</v>
      </c>
      <c r="D14" s="147">
        <v>862987.61</v>
      </c>
      <c r="E14" s="148">
        <v>97.11</v>
      </c>
    </row>
    <row r="15" spans="1:7" s="84" customFormat="1" x14ac:dyDescent="0.25">
      <c r="A15" s="146" t="s">
        <v>106</v>
      </c>
      <c r="B15" s="147">
        <v>18929</v>
      </c>
      <c r="C15" s="147">
        <v>18929</v>
      </c>
      <c r="D15" s="147">
        <v>16573.689999999999</v>
      </c>
      <c r="E15" s="148">
        <v>87.56</v>
      </c>
    </row>
    <row r="16" spans="1:7" s="84" customFormat="1" x14ac:dyDescent="0.25">
      <c r="A16" s="146" t="s">
        <v>113</v>
      </c>
      <c r="B16" s="147">
        <v>8396</v>
      </c>
      <c r="C16" s="147">
        <v>8396</v>
      </c>
      <c r="D16" s="148">
        <v>152.5</v>
      </c>
      <c r="E16" s="148">
        <v>1.82</v>
      </c>
    </row>
    <row r="17" spans="1:5" s="84" customFormat="1" x14ac:dyDescent="0.25">
      <c r="A17" s="146" t="s">
        <v>109</v>
      </c>
      <c r="B17" s="147">
        <v>11016</v>
      </c>
      <c r="C17" s="147">
        <v>11016</v>
      </c>
      <c r="D17" s="147">
        <v>5811.48</v>
      </c>
      <c r="E17" s="148">
        <v>52.75</v>
      </c>
    </row>
    <row r="18" spans="1:5" s="84" customFormat="1" x14ac:dyDescent="0.25">
      <c r="A18" s="146" t="s">
        <v>112</v>
      </c>
      <c r="B18" s="147">
        <v>54243</v>
      </c>
      <c r="C18" s="147">
        <v>54243</v>
      </c>
      <c r="D18" s="147">
        <v>52416.69</v>
      </c>
      <c r="E18" s="148">
        <v>96.63</v>
      </c>
    </row>
    <row r="19" spans="1:5" s="84" customFormat="1" x14ac:dyDescent="0.25">
      <c r="A19" s="146" t="s">
        <v>110</v>
      </c>
      <c r="B19" s="147">
        <v>27720</v>
      </c>
      <c r="C19" s="147">
        <v>27720</v>
      </c>
      <c r="D19" s="147">
        <v>26796.78</v>
      </c>
      <c r="E19" s="148">
        <v>96.67</v>
      </c>
    </row>
    <row r="20" spans="1:5" s="84" customFormat="1" x14ac:dyDescent="0.25">
      <c r="A20" s="146" t="s">
        <v>111</v>
      </c>
      <c r="B20" s="147">
        <v>762088</v>
      </c>
      <c r="C20" s="147">
        <v>762088</v>
      </c>
      <c r="D20" s="147">
        <v>760360.15</v>
      </c>
      <c r="E20" s="148">
        <v>99.77</v>
      </c>
    </row>
    <row r="21" spans="1:5" s="84" customFormat="1" x14ac:dyDescent="0.25">
      <c r="A21" s="146" t="s">
        <v>130</v>
      </c>
      <c r="B21" s="147">
        <v>1407</v>
      </c>
      <c r="C21" s="147">
        <v>1407</v>
      </c>
      <c r="D21" s="148">
        <v>756.32</v>
      </c>
      <c r="E21" s="148">
        <v>53.75</v>
      </c>
    </row>
    <row r="22" spans="1:5" s="84" customFormat="1" x14ac:dyDescent="0.25">
      <c r="A22" s="146" t="s">
        <v>107</v>
      </c>
      <c r="B22" s="147">
        <v>4843</v>
      </c>
      <c r="C22" s="147">
        <v>4843</v>
      </c>
      <c r="D22" s="148">
        <v>120</v>
      </c>
      <c r="E22" s="148">
        <v>2.48</v>
      </c>
    </row>
    <row r="23" spans="1:5" s="84" customFormat="1" x14ac:dyDescent="0.25">
      <c r="A23" s="119" t="s">
        <v>181</v>
      </c>
      <c r="B23" s="114">
        <v>39465</v>
      </c>
      <c r="C23" s="114">
        <v>39465</v>
      </c>
      <c r="D23" s="114">
        <v>36546.550000000003</v>
      </c>
      <c r="E23" s="115">
        <v>92.6</v>
      </c>
    </row>
    <row r="24" spans="1:5" s="84" customFormat="1" x14ac:dyDescent="0.25">
      <c r="A24" s="120" t="s">
        <v>182</v>
      </c>
      <c r="B24" s="121">
        <v>39465</v>
      </c>
      <c r="C24" s="121">
        <v>39465</v>
      </c>
      <c r="D24" s="121">
        <v>36546.550000000003</v>
      </c>
      <c r="E24" s="122">
        <v>92.6</v>
      </c>
    </row>
    <row r="25" spans="1:5" s="84" customFormat="1" x14ac:dyDescent="0.25">
      <c r="A25" s="146" t="s">
        <v>106</v>
      </c>
      <c r="B25" s="147">
        <v>11745</v>
      </c>
      <c r="C25" s="147">
        <v>11745</v>
      </c>
      <c r="D25" s="147">
        <v>9749.77</v>
      </c>
      <c r="E25" s="148">
        <v>83.01</v>
      </c>
    </row>
    <row r="26" spans="1:5" s="84" customFormat="1" x14ac:dyDescent="0.25">
      <c r="A26" s="156" t="s">
        <v>14</v>
      </c>
      <c r="B26" s="114">
        <v>10435</v>
      </c>
      <c r="C26" s="114">
        <v>10435</v>
      </c>
      <c r="D26" s="114">
        <v>9339.7000000000007</v>
      </c>
      <c r="E26" s="115">
        <v>89.5</v>
      </c>
    </row>
    <row r="27" spans="1:5" s="84" customFormat="1" x14ac:dyDescent="0.25">
      <c r="A27" s="157" t="s">
        <v>16</v>
      </c>
      <c r="B27" s="149"/>
      <c r="C27" s="149"/>
      <c r="D27" s="147">
        <v>6643.5</v>
      </c>
      <c r="E27" s="149"/>
    </row>
    <row r="28" spans="1:5" s="84" customFormat="1" x14ac:dyDescent="0.25">
      <c r="A28" s="157" t="s">
        <v>18</v>
      </c>
      <c r="B28" s="149"/>
      <c r="C28" s="149"/>
      <c r="D28" s="147">
        <v>1600</v>
      </c>
      <c r="E28" s="149"/>
    </row>
    <row r="29" spans="1:5" s="84" customFormat="1" x14ac:dyDescent="0.25">
      <c r="A29" s="157" t="s">
        <v>20</v>
      </c>
      <c r="B29" s="149"/>
      <c r="C29" s="149"/>
      <c r="D29" s="147">
        <v>1096.2</v>
      </c>
      <c r="E29" s="149"/>
    </row>
    <row r="30" spans="1:5" s="62" customFormat="1" x14ac:dyDescent="0.25">
      <c r="A30" s="156" t="s">
        <v>21</v>
      </c>
      <c r="B30" s="114">
        <v>1310</v>
      </c>
      <c r="C30" s="114">
        <v>1310</v>
      </c>
      <c r="D30" s="115">
        <v>410.07</v>
      </c>
      <c r="E30" s="115">
        <v>31.3</v>
      </c>
    </row>
    <row r="31" spans="1:5" s="62" customFormat="1" x14ac:dyDescent="0.25">
      <c r="A31" s="157" t="s">
        <v>23</v>
      </c>
      <c r="B31" s="149"/>
      <c r="C31" s="149"/>
      <c r="D31" s="148">
        <v>37.1</v>
      </c>
      <c r="E31" s="149"/>
    </row>
    <row r="32" spans="1:5" s="84" customFormat="1" x14ac:dyDescent="0.25">
      <c r="A32" s="157" t="s">
        <v>24</v>
      </c>
      <c r="B32" s="149"/>
      <c r="C32" s="149"/>
      <c r="D32" s="148">
        <v>158.85</v>
      </c>
      <c r="E32" s="149"/>
    </row>
    <row r="33" spans="1:5" s="84" customFormat="1" x14ac:dyDescent="0.25">
      <c r="A33" s="157" t="s">
        <v>39</v>
      </c>
      <c r="B33" s="149"/>
      <c r="C33" s="149"/>
      <c r="D33" s="148">
        <v>214.12</v>
      </c>
      <c r="E33" s="149"/>
    </row>
    <row r="34" spans="1:5" s="84" customFormat="1" x14ac:dyDescent="0.25">
      <c r="A34" s="146" t="s">
        <v>110</v>
      </c>
      <c r="B34" s="147">
        <v>27720</v>
      </c>
      <c r="C34" s="147">
        <v>27720</v>
      </c>
      <c r="D34" s="147">
        <v>26796.78</v>
      </c>
      <c r="E34" s="148">
        <v>96.67</v>
      </c>
    </row>
    <row r="35" spans="1:5" s="84" customFormat="1" x14ac:dyDescent="0.25">
      <c r="A35" s="156" t="s">
        <v>14</v>
      </c>
      <c r="B35" s="114">
        <v>20090</v>
      </c>
      <c r="C35" s="114">
        <v>20090</v>
      </c>
      <c r="D35" s="114">
        <v>21720.29</v>
      </c>
      <c r="E35" s="115">
        <v>108.11</v>
      </c>
    </row>
    <row r="36" spans="1:5" s="84" customFormat="1" x14ac:dyDescent="0.25">
      <c r="A36" s="157" t="s">
        <v>16</v>
      </c>
      <c r="B36" s="149"/>
      <c r="C36" s="149"/>
      <c r="D36" s="147">
        <v>17270.62</v>
      </c>
      <c r="E36" s="149"/>
    </row>
    <row r="37" spans="1:5" s="62" customFormat="1" x14ac:dyDescent="0.25">
      <c r="A37" s="157" t="s">
        <v>18</v>
      </c>
      <c r="B37" s="149"/>
      <c r="C37" s="149"/>
      <c r="D37" s="147">
        <v>1600</v>
      </c>
      <c r="E37" s="149"/>
    </row>
    <row r="38" spans="1:5" s="62" customFormat="1" x14ac:dyDescent="0.25">
      <c r="A38" s="157" t="s">
        <v>20</v>
      </c>
      <c r="B38" s="149"/>
      <c r="C38" s="149"/>
      <c r="D38" s="147">
        <v>2849.67</v>
      </c>
      <c r="E38" s="149"/>
    </row>
    <row r="39" spans="1:5" s="62" customFormat="1" x14ac:dyDescent="0.25">
      <c r="A39" s="156" t="s">
        <v>21</v>
      </c>
      <c r="B39" s="114">
        <v>7630</v>
      </c>
      <c r="C39" s="114">
        <v>7630</v>
      </c>
      <c r="D39" s="114">
        <v>5076.49</v>
      </c>
      <c r="E39" s="115">
        <v>66.53</v>
      </c>
    </row>
    <row r="40" spans="1:5" s="62" customFormat="1" x14ac:dyDescent="0.25">
      <c r="A40" s="157" t="s">
        <v>23</v>
      </c>
      <c r="B40" s="149"/>
      <c r="C40" s="149"/>
      <c r="D40" s="148">
        <v>110.52</v>
      </c>
      <c r="E40" s="149"/>
    </row>
    <row r="41" spans="1:5" s="62" customFormat="1" x14ac:dyDescent="0.25">
      <c r="A41" s="157" t="s">
        <v>24</v>
      </c>
      <c r="B41" s="149"/>
      <c r="C41" s="149"/>
      <c r="D41" s="148">
        <v>212.92</v>
      </c>
      <c r="E41" s="149"/>
    </row>
    <row r="42" spans="1:5" s="62" customFormat="1" x14ac:dyDescent="0.25">
      <c r="A42" s="157" t="s">
        <v>30</v>
      </c>
      <c r="B42" s="149"/>
      <c r="C42" s="149"/>
      <c r="D42" s="147">
        <v>4753.05</v>
      </c>
      <c r="E42" s="149"/>
    </row>
    <row r="43" spans="1:5" s="62" customFormat="1" x14ac:dyDescent="0.25">
      <c r="A43" s="119" t="s">
        <v>183</v>
      </c>
      <c r="B43" s="114">
        <v>91981</v>
      </c>
      <c r="C43" s="114">
        <v>91981</v>
      </c>
      <c r="D43" s="114">
        <v>70119.13</v>
      </c>
      <c r="E43" s="115">
        <v>76.23</v>
      </c>
    </row>
    <row r="44" spans="1:5" s="62" customFormat="1" x14ac:dyDescent="0.25">
      <c r="A44" s="120" t="s">
        <v>184</v>
      </c>
      <c r="B44" s="121">
        <v>27266</v>
      </c>
      <c r="C44" s="121">
        <v>27266</v>
      </c>
      <c r="D44" s="121">
        <v>11249.29</v>
      </c>
      <c r="E44" s="122">
        <v>41.26</v>
      </c>
    </row>
    <row r="45" spans="1:5" x14ac:dyDescent="0.25">
      <c r="A45" s="146" t="s">
        <v>113</v>
      </c>
      <c r="B45" s="147">
        <v>8396</v>
      </c>
      <c r="C45" s="147">
        <v>8396</v>
      </c>
      <c r="D45" s="148">
        <v>152.5</v>
      </c>
      <c r="E45" s="148">
        <v>1.82</v>
      </c>
    </row>
    <row r="46" spans="1:5" x14ac:dyDescent="0.25">
      <c r="A46" s="156" t="s">
        <v>21</v>
      </c>
      <c r="B46" s="114">
        <v>6046</v>
      </c>
      <c r="C46" s="114">
        <v>6046</v>
      </c>
      <c r="D46" s="115">
        <v>152.5</v>
      </c>
      <c r="E46" s="115">
        <v>2.52</v>
      </c>
    </row>
    <row r="47" spans="1:5" x14ac:dyDescent="0.25">
      <c r="A47" s="157" t="s">
        <v>28</v>
      </c>
      <c r="B47" s="149"/>
      <c r="C47" s="149"/>
      <c r="D47" s="148">
        <v>97.96</v>
      </c>
      <c r="E47" s="149"/>
    </row>
    <row r="48" spans="1:5" x14ac:dyDescent="0.25">
      <c r="A48" s="157" t="s">
        <v>29</v>
      </c>
      <c r="B48" s="149"/>
      <c r="C48" s="149"/>
      <c r="D48" s="148">
        <v>54</v>
      </c>
      <c r="E48" s="149"/>
    </row>
    <row r="49" spans="1:5" x14ac:dyDescent="0.25">
      <c r="A49" s="157" t="s">
        <v>32</v>
      </c>
      <c r="B49" s="149"/>
      <c r="C49" s="149"/>
      <c r="D49" s="148">
        <v>0.54</v>
      </c>
      <c r="E49" s="149"/>
    </row>
    <row r="50" spans="1:5" x14ac:dyDescent="0.25">
      <c r="A50" s="156" t="s">
        <v>58</v>
      </c>
      <c r="B50" s="114">
        <v>2350</v>
      </c>
      <c r="C50" s="114">
        <v>2350</v>
      </c>
      <c r="D50" s="115">
        <v>0</v>
      </c>
      <c r="E50" s="115">
        <v>0</v>
      </c>
    </row>
    <row r="51" spans="1:5" x14ac:dyDescent="0.25">
      <c r="A51" s="146" t="s">
        <v>111</v>
      </c>
      <c r="B51" s="147">
        <v>12620</v>
      </c>
      <c r="C51" s="147">
        <v>12620</v>
      </c>
      <c r="D51" s="147">
        <v>10220.469999999999</v>
      </c>
      <c r="E51" s="148">
        <v>80.989999999999995</v>
      </c>
    </row>
    <row r="52" spans="1:5" x14ac:dyDescent="0.25">
      <c r="A52" s="156" t="s">
        <v>14</v>
      </c>
      <c r="B52" s="114">
        <v>2440</v>
      </c>
      <c r="C52" s="114">
        <v>2440</v>
      </c>
      <c r="D52" s="114">
        <v>2880.21</v>
      </c>
      <c r="E52" s="115">
        <v>118.04</v>
      </c>
    </row>
    <row r="53" spans="1:5" x14ac:dyDescent="0.25">
      <c r="A53" s="157" t="s">
        <v>16</v>
      </c>
      <c r="B53" s="149"/>
      <c r="C53" s="149"/>
      <c r="D53" s="147">
        <v>2472.29</v>
      </c>
      <c r="E53" s="149"/>
    </row>
    <row r="54" spans="1:5" x14ac:dyDescent="0.25">
      <c r="A54" s="157" t="s">
        <v>105</v>
      </c>
      <c r="B54" s="149"/>
      <c r="C54" s="149"/>
      <c r="D54" s="149"/>
      <c r="E54" s="149"/>
    </row>
    <row r="55" spans="1:5" x14ac:dyDescent="0.25">
      <c r="A55" s="157" t="s">
        <v>20</v>
      </c>
      <c r="B55" s="149"/>
      <c r="C55" s="149"/>
      <c r="D55" s="148">
        <v>407.92</v>
      </c>
      <c r="E55" s="149"/>
    </row>
    <row r="56" spans="1:5" x14ac:dyDescent="0.25">
      <c r="A56" s="156" t="s">
        <v>21</v>
      </c>
      <c r="B56" s="114">
        <v>1560</v>
      </c>
      <c r="C56" s="114">
        <v>1560</v>
      </c>
      <c r="D56" s="115">
        <v>172.8</v>
      </c>
      <c r="E56" s="115">
        <v>11.08</v>
      </c>
    </row>
    <row r="57" spans="1:5" x14ac:dyDescent="0.25">
      <c r="A57" s="157" t="s">
        <v>28</v>
      </c>
      <c r="B57" s="149"/>
      <c r="C57" s="149"/>
      <c r="D57" s="148">
        <v>86.4</v>
      </c>
      <c r="E57" s="149"/>
    </row>
    <row r="58" spans="1:5" x14ac:dyDescent="0.25">
      <c r="A58" s="157" t="s">
        <v>32</v>
      </c>
      <c r="B58" s="149"/>
      <c r="C58" s="149"/>
      <c r="D58" s="148">
        <v>86.4</v>
      </c>
      <c r="E58" s="149"/>
    </row>
    <row r="59" spans="1:5" x14ac:dyDescent="0.25">
      <c r="A59" s="156" t="s">
        <v>52</v>
      </c>
      <c r="B59" s="114">
        <v>5310</v>
      </c>
      <c r="C59" s="114">
        <v>5310</v>
      </c>
      <c r="D59" s="114">
        <v>2968.41</v>
      </c>
      <c r="E59" s="115">
        <v>55.9</v>
      </c>
    </row>
    <row r="60" spans="1:5" x14ac:dyDescent="0.25">
      <c r="A60" s="157" t="s">
        <v>54</v>
      </c>
      <c r="B60" s="149"/>
      <c r="C60" s="149"/>
      <c r="D60" s="147">
        <v>2968.41</v>
      </c>
      <c r="E60" s="149"/>
    </row>
    <row r="61" spans="1:5" x14ac:dyDescent="0.25">
      <c r="A61" s="156" t="s">
        <v>58</v>
      </c>
      <c r="B61" s="114">
        <v>3310</v>
      </c>
      <c r="C61" s="114">
        <v>3310</v>
      </c>
      <c r="D61" s="114">
        <v>4199.05</v>
      </c>
      <c r="E61" s="115">
        <v>126.86</v>
      </c>
    </row>
    <row r="62" spans="1:5" x14ac:dyDescent="0.25">
      <c r="A62" s="157" t="s">
        <v>63</v>
      </c>
      <c r="B62" s="149"/>
      <c r="C62" s="149"/>
      <c r="D62" s="147">
        <v>4199.05</v>
      </c>
      <c r="E62" s="149"/>
    </row>
    <row r="63" spans="1:5" x14ac:dyDescent="0.25">
      <c r="A63" s="146" t="s">
        <v>130</v>
      </c>
      <c r="B63" s="147">
        <v>1407</v>
      </c>
      <c r="C63" s="147">
        <v>1407</v>
      </c>
      <c r="D63" s="148">
        <v>756.32</v>
      </c>
      <c r="E63" s="148">
        <v>53.75</v>
      </c>
    </row>
    <row r="64" spans="1:5" x14ac:dyDescent="0.25">
      <c r="A64" s="156" t="s">
        <v>21</v>
      </c>
      <c r="B64" s="114">
        <v>1407</v>
      </c>
      <c r="C64" s="114">
        <v>1407</v>
      </c>
      <c r="D64" s="115">
        <v>756.32</v>
      </c>
      <c r="E64" s="115">
        <v>53.75</v>
      </c>
    </row>
    <row r="65" spans="1:5" x14ac:dyDescent="0.25">
      <c r="A65" s="157" t="s">
        <v>23</v>
      </c>
      <c r="B65" s="149"/>
      <c r="C65" s="149"/>
      <c r="D65" s="148">
        <v>85.32</v>
      </c>
      <c r="E65" s="149"/>
    </row>
    <row r="66" spans="1:5" x14ac:dyDescent="0.25">
      <c r="A66" s="157" t="s">
        <v>28</v>
      </c>
      <c r="B66" s="149"/>
      <c r="C66" s="149"/>
      <c r="D66" s="148">
        <v>175</v>
      </c>
      <c r="E66" s="149"/>
    </row>
    <row r="67" spans="1:5" x14ac:dyDescent="0.25">
      <c r="A67" s="157" t="s">
        <v>32</v>
      </c>
      <c r="B67" s="149"/>
      <c r="C67" s="149"/>
      <c r="D67" s="148">
        <v>280</v>
      </c>
      <c r="E67" s="149"/>
    </row>
    <row r="68" spans="1:5" x14ac:dyDescent="0.25">
      <c r="A68" s="157" t="s">
        <v>38</v>
      </c>
      <c r="B68" s="149"/>
      <c r="C68" s="149"/>
      <c r="D68" s="148">
        <v>216</v>
      </c>
      <c r="E68" s="149"/>
    </row>
    <row r="69" spans="1:5" x14ac:dyDescent="0.25">
      <c r="A69" s="146" t="s">
        <v>107</v>
      </c>
      <c r="B69" s="147">
        <v>4843</v>
      </c>
      <c r="C69" s="147">
        <v>4843</v>
      </c>
      <c r="D69" s="148">
        <v>120</v>
      </c>
      <c r="E69" s="148">
        <v>2.48</v>
      </c>
    </row>
    <row r="70" spans="1:5" x14ac:dyDescent="0.25">
      <c r="A70" s="156" t="s">
        <v>58</v>
      </c>
      <c r="B70" s="114">
        <v>4843</v>
      </c>
      <c r="C70" s="114">
        <v>4843</v>
      </c>
      <c r="D70" s="115">
        <v>120</v>
      </c>
      <c r="E70" s="115">
        <v>2.48</v>
      </c>
    </row>
    <row r="71" spans="1:5" x14ac:dyDescent="0.25">
      <c r="A71" s="157" t="s">
        <v>63</v>
      </c>
      <c r="B71" s="149"/>
      <c r="C71" s="149"/>
      <c r="D71" s="148">
        <v>120</v>
      </c>
      <c r="E71" s="149"/>
    </row>
    <row r="72" spans="1:5" x14ac:dyDescent="0.25">
      <c r="A72" s="120" t="s">
        <v>185</v>
      </c>
      <c r="B72" s="121">
        <v>32500</v>
      </c>
      <c r="C72" s="121">
        <v>32500</v>
      </c>
      <c r="D72" s="121">
        <v>29669.4</v>
      </c>
      <c r="E72" s="122">
        <v>91.29</v>
      </c>
    </row>
    <row r="73" spans="1:5" x14ac:dyDescent="0.25">
      <c r="A73" s="146" t="s">
        <v>109</v>
      </c>
      <c r="B73" s="147">
        <v>2500</v>
      </c>
      <c r="C73" s="147">
        <v>2500</v>
      </c>
      <c r="D73" s="148">
        <v>0</v>
      </c>
      <c r="E73" s="148">
        <v>0</v>
      </c>
    </row>
    <row r="74" spans="1:5" x14ac:dyDescent="0.25">
      <c r="A74" s="156" t="s">
        <v>21</v>
      </c>
      <c r="B74" s="114">
        <v>2500</v>
      </c>
      <c r="C74" s="114">
        <v>2500</v>
      </c>
      <c r="D74" s="115">
        <v>0</v>
      </c>
      <c r="E74" s="115">
        <v>0</v>
      </c>
    </row>
    <row r="75" spans="1:5" x14ac:dyDescent="0.25">
      <c r="A75" s="146" t="s">
        <v>111</v>
      </c>
      <c r="B75" s="147">
        <v>30000</v>
      </c>
      <c r="C75" s="147">
        <v>30000</v>
      </c>
      <c r="D75" s="147">
        <v>29669.4</v>
      </c>
      <c r="E75" s="148">
        <v>98.9</v>
      </c>
    </row>
    <row r="76" spans="1:5" x14ac:dyDescent="0.25">
      <c r="A76" s="156" t="s">
        <v>21</v>
      </c>
      <c r="B76" s="114">
        <v>30000</v>
      </c>
      <c r="C76" s="114">
        <v>30000</v>
      </c>
      <c r="D76" s="114">
        <v>29669.4</v>
      </c>
      <c r="E76" s="115">
        <v>98.9</v>
      </c>
    </row>
    <row r="77" spans="1:5" x14ac:dyDescent="0.25">
      <c r="A77" s="157" t="s">
        <v>28</v>
      </c>
      <c r="B77" s="149"/>
      <c r="C77" s="149"/>
      <c r="D77" s="149"/>
      <c r="E77" s="149"/>
    </row>
    <row r="78" spans="1:5" x14ac:dyDescent="0.25">
      <c r="A78" s="157" t="s">
        <v>29</v>
      </c>
      <c r="B78" s="149"/>
      <c r="C78" s="149"/>
      <c r="D78" s="147">
        <v>29669.4</v>
      </c>
      <c r="E78" s="149"/>
    </row>
    <row r="79" spans="1:5" x14ac:dyDescent="0.25">
      <c r="A79" s="120" t="s">
        <v>186</v>
      </c>
      <c r="B79" s="121">
        <v>30500</v>
      </c>
      <c r="C79" s="121">
        <v>30500</v>
      </c>
      <c r="D79" s="121">
        <v>27441.94</v>
      </c>
      <c r="E79" s="122">
        <v>89.97</v>
      </c>
    </row>
    <row r="80" spans="1:5" x14ac:dyDescent="0.25">
      <c r="A80" s="146" t="s">
        <v>106</v>
      </c>
      <c r="B80" s="147">
        <v>5784</v>
      </c>
      <c r="C80" s="147">
        <v>5784</v>
      </c>
      <c r="D80" s="147">
        <v>5423.92</v>
      </c>
      <c r="E80" s="148">
        <v>93.77</v>
      </c>
    </row>
    <row r="81" spans="1:5" x14ac:dyDescent="0.25">
      <c r="A81" s="156" t="s">
        <v>14</v>
      </c>
      <c r="B81" s="114">
        <v>3865</v>
      </c>
      <c r="C81" s="114">
        <v>3865</v>
      </c>
      <c r="D81" s="114">
        <v>3864.52</v>
      </c>
      <c r="E81" s="115">
        <v>99.99</v>
      </c>
    </row>
    <row r="82" spans="1:5" x14ac:dyDescent="0.25">
      <c r="A82" s="157" t="s">
        <v>16</v>
      </c>
      <c r="B82" s="149"/>
      <c r="C82" s="149"/>
      <c r="D82" s="147">
        <v>3864.52</v>
      </c>
      <c r="E82" s="149"/>
    </row>
    <row r="83" spans="1:5" x14ac:dyDescent="0.25">
      <c r="A83" s="156" t="s">
        <v>21</v>
      </c>
      <c r="B83" s="114">
        <v>1919</v>
      </c>
      <c r="C83" s="114">
        <v>1919</v>
      </c>
      <c r="D83" s="114">
        <v>1559.4</v>
      </c>
      <c r="E83" s="115">
        <v>81.260000000000005</v>
      </c>
    </row>
    <row r="84" spans="1:5" x14ac:dyDescent="0.25">
      <c r="A84" s="157" t="s">
        <v>24</v>
      </c>
      <c r="B84" s="149"/>
      <c r="C84" s="149"/>
      <c r="D84" s="148">
        <v>6.81</v>
      </c>
      <c r="E84" s="149"/>
    </row>
    <row r="85" spans="1:5" x14ac:dyDescent="0.25">
      <c r="A85" s="157" t="s">
        <v>29</v>
      </c>
      <c r="B85" s="149"/>
      <c r="C85" s="149"/>
      <c r="D85" s="147">
        <v>1552.59</v>
      </c>
      <c r="E85" s="149"/>
    </row>
    <row r="86" spans="1:5" x14ac:dyDescent="0.25">
      <c r="A86" s="146" t="s">
        <v>109</v>
      </c>
      <c r="B86" s="147">
        <v>6516</v>
      </c>
      <c r="C86" s="147">
        <v>6516</v>
      </c>
      <c r="D86" s="147">
        <v>4360.9799999999996</v>
      </c>
      <c r="E86" s="148">
        <v>66.930000000000007</v>
      </c>
    </row>
    <row r="87" spans="1:5" x14ac:dyDescent="0.25">
      <c r="A87" s="156" t="s">
        <v>14</v>
      </c>
      <c r="B87" s="114">
        <v>3400</v>
      </c>
      <c r="C87" s="114">
        <v>3400</v>
      </c>
      <c r="D87" s="114">
        <v>1933.59</v>
      </c>
      <c r="E87" s="115">
        <v>56.87</v>
      </c>
    </row>
    <row r="88" spans="1:5" x14ac:dyDescent="0.25">
      <c r="A88" s="157" t="s">
        <v>16</v>
      </c>
      <c r="B88" s="149"/>
      <c r="C88" s="149"/>
      <c r="D88" s="147">
        <v>1933.59</v>
      </c>
      <c r="E88" s="149"/>
    </row>
    <row r="89" spans="1:5" x14ac:dyDescent="0.25">
      <c r="A89" s="156" t="s">
        <v>21</v>
      </c>
      <c r="B89" s="114">
        <v>3116</v>
      </c>
      <c r="C89" s="114">
        <v>3116</v>
      </c>
      <c r="D89" s="114">
        <v>2427.39</v>
      </c>
      <c r="E89" s="115">
        <v>77.900000000000006</v>
      </c>
    </row>
    <row r="90" spans="1:5" x14ac:dyDescent="0.25">
      <c r="A90" s="157" t="s">
        <v>24</v>
      </c>
      <c r="B90" s="149"/>
      <c r="C90" s="149"/>
      <c r="D90" s="148">
        <v>43.45</v>
      </c>
      <c r="E90" s="149"/>
    </row>
    <row r="91" spans="1:5" x14ac:dyDescent="0.25">
      <c r="A91" s="157" t="s">
        <v>28</v>
      </c>
      <c r="B91" s="149"/>
      <c r="C91" s="149"/>
      <c r="D91" s="148">
        <v>538.51</v>
      </c>
      <c r="E91" s="149"/>
    </row>
    <row r="92" spans="1:5" x14ac:dyDescent="0.25">
      <c r="A92" s="157" t="s">
        <v>29</v>
      </c>
      <c r="B92" s="149"/>
      <c r="C92" s="149"/>
      <c r="D92" s="147">
        <v>1487.93</v>
      </c>
      <c r="E92" s="149"/>
    </row>
    <row r="93" spans="1:5" x14ac:dyDescent="0.25">
      <c r="A93" s="157" t="s">
        <v>32</v>
      </c>
      <c r="B93" s="149"/>
      <c r="C93" s="149"/>
      <c r="D93" s="148">
        <v>357.5</v>
      </c>
      <c r="E93" s="149"/>
    </row>
    <row r="94" spans="1:5" x14ac:dyDescent="0.25">
      <c r="A94" s="146" t="s">
        <v>111</v>
      </c>
      <c r="B94" s="147">
        <v>18200</v>
      </c>
      <c r="C94" s="147">
        <v>18200</v>
      </c>
      <c r="D94" s="147">
        <v>17657.04</v>
      </c>
      <c r="E94" s="148">
        <v>97.02</v>
      </c>
    </row>
    <row r="95" spans="1:5" x14ac:dyDescent="0.25">
      <c r="A95" s="156" t="s">
        <v>14</v>
      </c>
      <c r="B95" s="114">
        <v>17700</v>
      </c>
      <c r="C95" s="114">
        <v>17700</v>
      </c>
      <c r="D95" s="114">
        <v>17282.310000000001</v>
      </c>
      <c r="E95" s="115">
        <v>97.64</v>
      </c>
    </row>
    <row r="96" spans="1:5" x14ac:dyDescent="0.25">
      <c r="A96" s="157" t="s">
        <v>16</v>
      </c>
      <c r="B96" s="149"/>
      <c r="C96" s="149"/>
      <c r="D96" s="147">
        <v>16582.310000000001</v>
      </c>
      <c r="E96" s="149"/>
    </row>
    <row r="97" spans="1:5" x14ac:dyDescent="0.25">
      <c r="A97" s="157" t="s">
        <v>18</v>
      </c>
      <c r="B97" s="149"/>
      <c r="C97" s="149"/>
      <c r="D97" s="148">
        <v>700</v>
      </c>
      <c r="E97" s="149"/>
    </row>
    <row r="98" spans="1:5" x14ac:dyDescent="0.25">
      <c r="A98" s="156" t="s">
        <v>21</v>
      </c>
      <c r="B98" s="115">
        <v>500</v>
      </c>
      <c r="C98" s="115">
        <v>500</v>
      </c>
      <c r="D98" s="115">
        <v>374.73</v>
      </c>
      <c r="E98" s="115">
        <v>74.95</v>
      </c>
    </row>
    <row r="99" spans="1:5" x14ac:dyDescent="0.25">
      <c r="A99" s="157" t="s">
        <v>24</v>
      </c>
      <c r="B99" s="149"/>
      <c r="C99" s="149"/>
      <c r="D99" s="148">
        <v>374.73</v>
      </c>
      <c r="E99" s="149"/>
    </row>
    <row r="100" spans="1:5" x14ac:dyDescent="0.25">
      <c r="A100" s="120" t="s">
        <v>187</v>
      </c>
      <c r="B100" s="121">
        <v>1400</v>
      </c>
      <c r="C100" s="121">
        <v>1400</v>
      </c>
      <c r="D100" s="121">
        <v>1400</v>
      </c>
      <c r="E100" s="122">
        <v>100</v>
      </c>
    </row>
    <row r="101" spans="1:5" x14ac:dyDescent="0.25">
      <c r="A101" s="146" t="s">
        <v>106</v>
      </c>
      <c r="B101" s="147">
        <v>1400</v>
      </c>
      <c r="C101" s="147">
        <v>1400</v>
      </c>
      <c r="D101" s="147">
        <v>1400</v>
      </c>
      <c r="E101" s="148">
        <v>100</v>
      </c>
    </row>
    <row r="102" spans="1:5" x14ac:dyDescent="0.25">
      <c r="A102" s="156" t="s">
        <v>21</v>
      </c>
      <c r="B102" s="115">
        <v>500</v>
      </c>
      <c r="C102" s="115">
        <v>500</v>
      </c>
      <c r="D102" s="115">
        <v>500</v>
      </c>
      <c r="E102" s="115">
        <v>100</v>
      </c>
    </row>
    <row r="103" spans="1:5" x14ac:dyDescent="0.25">
      <c r="A103" s="157" t="s">
        <v>28</v>
      </c>
      <c r="B103" s="149"/>
      <c r="C103" s="149"/>
      <c r="D103" s="148">
        <v>300</v>
      </c>
      <c r="E103" s="149"/>
    </row>
    <row r="104" spans="1:5" x14ac:dyDescent="0.25">
      <c r="A104" s="157" t="s">
        <v>40</v>
      </c>
      <c r="B104" s="149"/>
      <c r="C104" s="149"/>
      <c r="D104" s="148">
        <v>200</v>
      </c>
      <c r="E104" s="149"/>
    </row>
    <row r="105" spans="1:5" x14ac:dyDescent="0.25">
      <c r="A105" s="156" t="s">
        <v>58</v>
      </c>
      <c r="B105" s="115">
        <v>900</v>
      </c>
      <c r="C105" s="115">
        <v>900</v>
      </c>
      <c r="D105" s="115">
        <v>900</v>
      </c>
      <c r="E105" s="115">
        <v>100</v>
      </c>
    </row>
    <row r="106" spans="1:5" x14ac:dyDescent="0.25">
      <c r="A106" s="157" t="s">
        <v>116</v>
      </c>
      <c r="B106" s="149"/>
      <c r="C106" s="149"/>
      <c r="D106" s="148">
        <v>900</v>
      </c>
      <c r="E106" s="149"/>
    </row>
    <row r="107" spans="1:5" x14ac:dyDescent="0.25">
      <c r="A107" s="120" t="s">
        <v>188</v>
      </c>
      <c r="B107" s="122">
        <v>315</v>
      </c>
      <c r="C107" s="122">
        <v>315</v>
      </c>
      <c r="D107" s="122">
        <v>314.5</v>
      </c>
      <c r="E107" s="122">
        <v>99.84</v>
      </c>
    </row>
    <row r="108" spans="1:5" x14ac:dyDescent="0.25">
      <c r="A108" s="146" t="s">
        <v>111</v>
      </c>
      <c r="B108" s="148">
        <v>315</v>
      </c>
      <c r="C108" s="148">
        <v>315</v>
      </c>
      <c r="D108" s="148">
        <v>314.5</v>
      </c>
      <c r="E108" s="148">
        <v>99.84</v>
      </c>
    </row>
    <row r="109" spans="1:5" x14ac:dyDescent="0.25">
      <c r="A109" s="156" t="s">
        <v>55</v>
      </c>
      <c r="B109" s="115">
        <v>315</v>
      </c>
      <c r="C109" s="115">
        <v>315</v>
      </c>
      <c r="D109" s="115">
        <v>314.5</v>
      </c>
      <c r="E109" s="115">
        <v>99.84</v>
      </c>
    </row>
    <row r="110" spans="1:5" x14ac:dyDescent="0.25">
      <c r="A110" s="157" t="s">
        <v>175</v>
      </c>
      <c r="B110" s="149"/>
      <c r="C110" s="149"/>
      <c r="D110" s="148">
        <v>314.5</v>
      </c>
      <c r="E110" s="149"/>
    </row>
    <row r="111" spans="1:5" x14ac:dyDescent="0.25">
      <c r="A111" s="120" t="s">
        <v>189</v>
      </c>
      <c r="B111" s="122">
        <v>0</v>
      </c>
      <c r="C111" s="122">
        <v>0</v>
      </c>
      <c r="D111" s="122">
        <v>44</v>
      </c>
      <c r="E111" s="122">
        <v>0</v>
      </c>
    </row>
    <row r="112" spans="1:5" x14ac:dyDescent="0.25">
      <c r="A112" s="146" t="s">
        <v>111</v>
      </c>
      <c r="B112" s="148">
        <v>0</v>
      </c>
      <c r="C112" s="148">
        <v>0</v>
      </c>
      <c r="D112" s="148">
        <v>44</v>
      </c>
      <c r="E112" s="148">
        <v>0</v>
      </c>
    </row>
    <row r="113" spans="1:5" x14ac:dyDescent="0.25">
      <c r="A113" s="156" t="s">
        <v>21</v>
      </c>
      <c r="B113" s="115">
        <v>0</v>
      </c>
      <c r="C113" s="115">
        <v>0</v>
      </c>
      <c r="D113" s="115">
        <v>44</v>
      </c>
      <c r="E113" s="115">
        <v>0</v>
      </c>
    </row>
    <row r="114" spans="1:5" x14ac:dyDescent="0.25">
      <c r="A114" s="157" t="s">
        <v>29</v>
      </c>
      <c r="B114" s="149"/>
      <c r="C114" s="149"/>
      <c r="D114" s="148">
        <v>44</v>
      </c>
      <c r="E114" s="149"/>
    </row>
    <row r="115" spans="1:5" x14ac:dyDescent="0.25">
      <c r="A115" s="119" t="s">
        <v>190</v>
      </c>
      <c r="B115" s="114">
        <v>757196</v>
      </c>
      <c r="C115" s="114">
        <v>757196</v>
      </c>
      <c r="D115" s="114">
        <v>756321.93</v>
      </c>
      <c r="E115" s="115">
        <v>99.88</v>
      </c>
    </row>
    <row r="116" spans="1:5" x14ac:dyDescent="0.25">
      <c r="A116" s="120" t="s">
        <v>191</v>
      </c>
      <c r="B116" s="121">
        <v>756196</v>
      </c>
      <c r="C116" s="121">
        <v>756196</v>
      </c>
      <c r="D116" s="121">
        <v>751433.01</v>
      </c>
      <c r="E116" s="122">
        <v>99.37</v>
      </c>
    </row>
    <row r="117" spans="1:5" x14ac:dyDescent="0.25">
      <c r="A117" s="146" t="s">
        <v>109</v>
      </c>
      <c r="B117" s="147">
        <v>2000</v>
      </c>
      <c r="C117" s="147">
        <v>2000</v>
      </c>
      <c r="D117" s="147">
        <v>1450.5</v>
      </c>
      <c r="E117" s="148">
        <v>72.53</v>
      </c>
    </row>
    <row r="118" spans="1:5" x14ac:dyDescent="0.25">
      <c r="A118" s="156" t="s">
        <v>21</v>
      </c>
      <c r="B118" s="114">
        <v>2000</v>
      </c>
      <c r="C118" s="114">
        <v>2000</v>
      </c>
      <c r="D118" s="114">
        <v>1450.5</v>
      </c>
      <c r="E118" s="115">
        <v>72.53</v>
      </c>
    </row>
    <row r="119" spans="1:5" x14ac:dyDescent="0.25">
      <c r="A119" s="157" t="s">
        <v>23</v>
      </c>
      <c r="B119" s="149"/>
      <c r="C119" s="149"/>
      <c r="D119" s="148">
        <v>55.5</v>
      </c>
      <c r="E119" s="149"/>
    </row>
    <row r="120" spans="1:5" x14ac:dyDescent="0.25">
      <c r="A120" s="157" t="s">
        <v>47</v>
      </c>
      <c r="B120" s="149"/>
      <c r="C120" s="149"/>
      <c r="D120" s="147">
        <v>1395</v>
      </c>
      <c r="E120" s="149"/>
    </row>
    <row r="121" spans="1:5" x14ac:dyDescent="0.25">
      <c r="A121" s="146" t="s">
        <v>112</v>
      </c>
      <c r="B121" s="147">
        <v>53243</v>
      </c>
      <c r="C121" s="147">
        <v>53243</v>
      </c>
      <c r="D121" s="147">
        <v>47527.77</v>
      </c>
      <c r="E121" s="148">
        <v>89.27</v>
      </c>
    </row>
    <row r="122" spans="1:5" x14ac:dyDescent="0.25">
      <c r="A122" s="156" t="s">
        <v>21</v>
      </c>
      <c r="B122" s="114">
        <v>52743</v>
      </c>
      <c r="C122" s="114">
        <v>52743</v>
      </c>
      <c r="D122" s="114">
        <v>46959.41</v>
      </c>
      <c r="E122" s="115">
        <v>89.03</v>
      </c>
    </row>
    <row r="123" spans="1:5" x14ac:dyDescent="0.25">
      <c r="A123" s="157" t="s">
        <v>23</v>
      </c>
      <c r="B123" s="149"/>
      <c r="C123" s="149"/>
      <c r="D123" s="147">
        <v>2779.86</v>
      </c>
      <c r="E123" s="149"/>
    </row>
    <row r="124" spans="1:5" x14ac:dyDescent="0.25">
      <c r="A124" s="157" t="s">
        <v>25</v>
      </c>
      <c r="B124" s="149"/>
      <c r="C124" s="149"/>
      <c r="D124" s="148">
        <v>856.77</v>
      </c>
      <c r="E124" s="149"/>
    </row>
    <row r="125" spans="1:5" x14ac:dyDescent="0.25">
      <c r="A125" s="157" t="s">
        <v>28</v>
      </c>
      <c r="B125" s="149"/>
      <c r="C125" s="149"/>
      <c r="D125" s="147">
        <v>9333.61</v>
      </c>
      <c r="E125" s="149"/>
    </row>
    <row r="126" spans="1:5" x14ac:dyDescent="0.25">
      <c r="A126" s="157" t="s">
        <v>30</v>
      </c>
      <c r="B126" s="149"/>
      <c r="C126" s="149"/>
      <c r="D126" s="147">
        <v>12643.24</v>
      </c>
      <c r="E126" s="149"/>
    </row>
    <row r="127" spans="1:5" x14ac:dyDescent="0.25">
      <c r="A127" s="157" t="s">
        <v>31</v>
      </c>
      <c r="B127" s="149"/>
      <c r="C127" s="149"/>
      <c r="D127" s="147">
        <v>2168.87</v>
      </c>
      <c r="E127" s="149"/>
    </row>
    <row r="128" spans="1:5" x14ac:dyDescent="0.25">
      <c r="A128" s="157" t="s">
        <v>32</v>
      </c>
      <c r="B128" s="149"/>
      <c r="C128" s="149"/>
      <c r="D128" s="147">
        <v>2902.4</v>
      </c>
      <c r="E128" s="149"/>
    </row>
    <row r="129" spans="1:5" x14ac:dyDescent="0.25">
      <c r="A129" s="157" t="s">
        <v>34</v>
      </c>
      <c r="B129" s="149"/>
      <c r="C129" s="149"/>
      <c r="D129" s="148">
        <v>714.74</v>
      </c>
      <c r="E129" s="149"/>
    </row>
    <row r="130" spans="1:5" x14ac:dyDescent="0.25">
      <c r="A130" s="157" t="s">
        <v>35</v>
      </c>
      <c r="B130" s="149"/>
      <c r="C130" s="149"/>
      <c r="D130" s="147">
        <v>4991.28</v>
      </c>
      <c r="E130" s="149"/>
    </row>
    <row r="131" spans="1:5" x14ac:dyDescent="0.25">
      <c r="A131" s="157" t="s">
        <v>36</v>
      </c>
      <c r="B131" s="149"/>
      <c r="C131" s="149"/>
      <c r="D131" s="148">
        <v>192.5</v>
      </c>
      <c r="E131" s="149"/>
    </row>
    <row r="132" spans="1:5" x14ac:dyDescent="0.25">
      <c r="A132" s="157" t="s">
        <v>37</v>
      </c>
      <c r="B132" s="149"/>
      <c r="C132" s="149"/>
      <c r="D132" s="147">
        <v>2048.13</v>
      </c>
      <c r="E132" s="149"/>
    </row>
    <row r="133" spans="1:5" x14ac:dyDescent="0.25">
      <c r="A133" s="157" t="s">
        <v>38</v>
      </c>
      <c r="B133" s="149"/>
      <c r="C133" s="149"/>
      <c r="D133" s="148">
        <v>246.92</v>
      </c>
      <c r="E133" s="149"/>
    </row>
    <row r="134" spans="1:5" x14ac:dyDescent="0.25">
      <c r="A134" s="157" t="s">
        <v>39</v>
      </c>
      <c r="B134" s="149"/>
      <c r="C134" s="149"/>
      <c r="D134" s="147">
        <v>2529.7800000000002</v>
      </c>
      <c r="E134" s="149"/>
    </row>
    <row r="135" spans="1:5" x14ac:dyDescent="0.25">
      <c r="A135" s="157" t="s">
        <v>40</v>
      </c>
      <c r="B135" s="149"/>
      <c r="C135" s="149"/>
      <c r="D135" s="148">
        <v>849.42</v>
      </c>
      <c r="E135" s="149"/>
    </row>
    <row r="136" spans="1:5" x14ac:dyDescent="0.25">
      <c r="A136" s="157" t="s">
        <v>41</v>
      </c>
      <c r="B136" s="149"/>
      <c r="C136" s="149"/>
      <c r="D136" s="147">
        <v>3240.97</v>
      </c>
      <c r="E136" s="149"/>
    </row>
    <row r="137" spans="1:5" x14ac:dyDescent="0.25">
      <c r="A137" s="157" t="s">
        <v>42</v>
      </c>
      <c r="B137" s="149"/>
      <c r="C137" s="149"/>
      <c r="D137" s="148">
        <v>373.36</v>
      </c>
      <c r="E137" s="149"/>
    </row>
    <row r="138" spans="1:5" x14ac:dyDescent="0.25">
      <c r="A138" s="157" t="s">
        <v>44</v>
      </c>
      <c r="B138" s="149"/>
      <c r="C138" s="149"/>
      <c r="D138" s="148">
        <v>568.73</v>
      </c>
      <c r="E138" s="149"/>
    </row>
    <row r="139" spans="1:5" x14ac:dyDescent="0.25">
      <c r="A139" s="157" t="s">
        <v>45</v>
      </c>
      <c r="B139" s="149"/>
      <c r="C139" s="149"/>
      <c r="D139" s="148">
        <v>188.09</v>
      </c>
      <c r="E139" s="149"/>
    </row>
    <row r="140" spans="1:5" x14ac:dyDescent="0.25">
      <c r="A140" s="157" t="s">
        <v>46</v>
      </c>
      <c r="B140" s="149"/>
      <c r="C140" s="149"/>
      <c r="D140" s="148">
        <v>136.75</v>
      </c>
      <c r="E140" s="149"/>
    </row>
    <row r="141" spans="1:5" x14ac:dyDescent="0.25">
      <c r="A141" s="157" t="s">
        <v>47</v>
      </c>
      <c r="B141" s="149"/>
      <c r="C141" s="149"/>
      <c r="D141" s="148">
        <v>193.99</v>
      </c>
      <c r="E141" s="149"/>
    </row>
    <row r="142" spans="1:5" x14ac:dyDescent="0.25">
      <c r="A142" s="156" t="s">
        <v>48</v>
      </c>
      <c r="B142" s="115">
        <v>500</v>
      </c>
      <c r="C142" s="115">
        <v>500</v>
      </c>
      <c r="D142" s="115">
        <v>568.36</v>
      </c>
      <c r="E142" s="115">
        <v>113.67</v>
      </c>
    </row>
    <row r="143" spans="1:5" x14ac:dyDescent="0.25">
      <c r="A143" s="157" t="s">
        <v>50</v>
      </c>
      <c r="B143" s="149"/>
      <c r="C143" s="149"/>
      <c r="D143" s="148">
        <v>568.36</v>
      </c>
      <c r="E143" s="149"/>
    </row>
    <row r="144" spans="1:5" x14ac:dyDescent="0.25">
      <c r="A144" s="146" t="s">
        <v>111</v>
      </c>
      <c r="B144" s="147">
        <v>700953</v>
      </c>
      <c r="C144" s="147">
        <v>700953</v>
      </c>
      <c r="D144" s="147">
        <v>702454.74</v>
      </c>
      <c r="E144" s="148">
        <v>100.21</v>
      </c>
    </row>
    <row r="145" spans="1:5" x14ac:dyDescent="0.25">
      <c r="A145" s="156" t="s">
        <v>14</v>
      </c>
      <c r="B145" s="114">
        <v>670000</v>
      </c>
      <c r="C145" s="114">
        <v>670000</v>
      </c>
      <c r="D145" s="114">
        <v>671788.73</v>
      </c>
      <c r="E145" s="115">
        <v>100.27</v>
      </c>
    </row>
    <row r="146" spans="1:5" x14ac:dyDescent="0.25">
      <c r="A146" s="157" t="s">
        <v>16</v>
      </c>
      <c r="B146" s="149"/>
      <c r="C146" s="149"/>
      <c r="D146" s="147">
        <v>551230.18999999994</v>
      </c>
      <c r="E146" s="149"/>
    </row>
    <row r="147" spans="1:5" x14ac:dyDescent="0.25">
      <c r="A147" s="157" t="s">
        <v>104</v>
      </c>
      <c r="B147" s="149"/>
      <c r="C147" s="149"/>
      <c r="D147" s="147">
        <v>1519.71</v>
      </c>
      <c r="E147" s="149"/>
    </row>
    <row r="148" spans="1:5" x14ac:dyDescent="0.25">
      <c r="A148" s="157" t="s">
        <v>145</v>
      </c>
      <c r="B148" s="149"/>
      <c r="C148" s="149"/>
      <c r="D148" s="147">
        <v>1694.78</v>
      </c>
      <c r="E148" s="149"/>
    </row>
    <row r="149" spans="1:5" x14ac:dyDescent="0.25">
      <c r="A149" s="157" t="s">
        <v>18</v>
      </c>
      <c r="B149" s="149"/>
      <c r="C149" s="149"/>
      <c r="D149" s="147">
        <v>26993.89</v>
      </c>
      <c r="E149" s="149"/>
    </row>
    <row r="150" spans="1:5" x14ac:dyDescent="0.25">
      <c r="A150" s="157" t="s">
        <v>20</v>
      </c>
      <c r="B150" s="149"/>
      <c r="C150" s="149"/>
      <c r="D150" s="147">
        <v>90350.16</v>
      </c>
      <c r="E150" s="149"/>
    </row>
    <row r="151" spans="1:5" x14ac:dyDescent="0.25">
      <c r="A151" s="156" t="s">
        <v>21</v>
      </c>
      <c r="B151" s="114">
        <v>30853</v>
      </c>
      <c r="C151" s="114">
        <v>30853</v>
      </c>
      <c r="D151" s="114">
        <v>30666.01</v>
      </c>
      <c r="E151" s="115">
        <v>99.39</v>
      </c>
    </row>
    <row r="152" spans="1:5" x14ac:dyDescent="0.25">
      <c r="A152" s="157" t="s">
        <v>24</v>
      </c>
      <c r="B152" s="149"/>
      <c r="C152" s="149"/>
      <c r="D152" s="147">
        <v>30666.01</v>
      </c>
      <c r="E152" s="149"/>
    </row>
    <row r="153" spans="1:5" x14ac:dyDescent="0.25">
      <c r="A153" s="156" t="s">
        <v>48</v>
      </c>
      <c r="B153" s="115">
        <v>100</v>
      </c>
      <c r="C153" s="115">
        <v>100</v>
      </c>
      <c r="D153" s="115">
        <v>0</v>
      </c>
      <c r="E153" s="115">
        <v>0</v>
      </c>
    </row>
    <row r="154" spans="1:5" x14ac:dyDescent="0.25">
      <c r="A154" s="120" t="s">
        <v>192</v>
      </c>
      <c r="B154" s="121">
        <v>1000</v>
      </c>
      <c r="C154" s="121">
        <v>1000</v>
      </c>
      <c r="D154" s="121">
        <v>4888.92</v>
      </c>
      <c r="E154" s="122">
        <v>488.89</v>
      </c>
    </row>
    <row r="155" spans="1:5" x14ac:dyDescent="0.25">
      <c r="A155" s="146" t="s">
        <v>112</v>
      </c>
      <c r="B155" s="147">
        <v>1000</v>
      </c>
      <c r="C155" s="147">
        <v>1000</v>
      </c>
      <c r="D155" s="147">
        <v>4888.92</v>
      </c>
      <c r="E155" s="148">
        <v>488.89</v>
      </c>
    </row>
    <row r="156" spans="1:5" x14ac:dyDescent="0.25">
      <c r="A156" s="156" t="s">
        <v>58</v>
      </c>
      <c r="B156" s="114">
        <v>1000</v>
      </c>
      <c r="C156" s="114">
        <v>1000</v>
      </c>
      <c r="D156" s="114">
        <v>4888.92</v>
      </c>
      <c r="E156" s="115">
        <v>488.89</v>
      </c>
    </row>
    <row r="157" spans="1:5" x14ac:dyDescent="0.25">
      <c r="A157" s="157" t="s">
        <v>60</v>
      </c>
      <c r="B157" s="149"/>
      <c r="C157" s="149"/>
      <c r="D157" s="147">
        <v>4885.5600000000004</v>
      </c>
      <c r="E157" s="149"/>
    </row>
    <row r="158" spans="1:5" x14ac:dyDescent="0.25">
      <c r="A158" s="157" t="s">
        <v>116</v>
      </c>
      <c r="B158" s="149"/>
      <c r="C158" s="149"/>
      <c r="D158" s="148">
        <v>3.36</v>
      </c>
      <c r="E158" s="149"/>
    </row>
    <row r="160" spans="1:5" x14ac:dyDescent="0.25">
      <c r="A160" s="180" t="s">
        <v>200</v>
      </c>
      <c r="B160" s="180"/>
      <c r="C160" s="180"/>
      <c r="D160" s="180"/>
      <c r="E160" s="180"/>
    </row>
    <row r="161" spans="1:5" x14ac:dyDescent="0.25">
      <c r="A161" s="162"/>
      <c r="B161" s="163"/>
      <c r="C161" s="163"/>
      <c r="D161" s="164"/>
      <c r="E161" s="165"/>
    </row>
    <row r="162" spans="1:5" x14ac:dyDescent="0.25">
      <c r="A162" s="179" t="s">
        <v>203</v>
      </c>
      <c r="B162" s="179"/>
      <c r="C162" s="179"/>
      <c r="D162" s="179"/>
      <c r="E162" s="179"/>
    </row>
    <row r="163" spans="1:5" x14ac:dyDescent="0.25">
      <c r="E163"/>
    </row>
    <row r="164" spans="1:5" ht="21.75" customHeight="1" x14ac:dyDescent="0.25">
      <c r="A164" s="167" t="s">
        <v>205</v>
      </c>
      <c r="C164" s="178" t="s">
        <v>201</v>
      </c>
      <c r="D164" s="178"/>
      <c r="E164" s="178"/>
    </row>
    <row r="165" spans="1:5" x14ac:dyDescent="0.25">
      <c r="A165" s="167" t="s">
        <v>206</v>
      </c>
      <c r="E165"/>
    </row>
    <row r="166" spans="1:5" ht="23.25" customHeight="1" x14ac:dyDescent="0.25">
      <c r="A166" s="167" t="s">
        <v>207</v>
      </c>
      <c r="C166" s="178" t="s">
        <v>202</v>
      </c>
      <c r="D166" s="178"/>
      <c r="E166" s="178"/>
    </row>
  </sheetData>
  <mergeCells count="8">
    <mergeCell ref="C166:E166"/>
    <mergeCell ref="A162:E162"/>
    <mergeCell ref="A160:E160"/>
    <mergeCell ref="C164:E164"/>
    <mergeCell ref="A1:E1"/>
    <mergeCell ref="A3:E3"/>
    <mergeCell ref="A5:E5"/>
    <mergeCell ref="A7:G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9" firstPageNumber="15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9</vt:i4>
      </vt:variant>
    </vt:vector>
  </HeadingPairs>
  <TitlesOfParts>
    <vt:vector size="16" baseType="lpstr">
      <vt:lpstr>Sažetak </vt:lpstr>
      <vt:lpstr>P i R -Tablica 1.</vt:lpstr>
      <vt:lpstr>P i R -Tablica 2.</vt:lpstr>
      <vt:lpstr>R -Tablica 3.</vt:lpstr>
      <vt:lpstr>Rač fin-Tablica 4.</vt:lpstr>
      <vt:lpstr>Rač fin-Tablica 5.</vt:lpstr>
      <vt:lpstr>Posebni dio-Tablica 6.</vt:lpstr>
      <vt:lpstr>'P i R -Tablica 1.'!Ispis_naslova</vt:lpstr>
      <vt:lpstr>'P i R -Tablica 2.'!Ispis_naslova</vt:lpstr>
      <vt:lpstr>'Posebni dio-Tablica 6.'!Ispis_naslova</vt:lpstr>
      <vt:lpstr>'R -Tablica 3.'!Ispis_naslova</vt:lpstr>
      <vt:lpstr>'P i R -Tablica 1.'!Podrucje_ispisa</vt:lpstr>
      <vt:lpstr>'P i R -Tablica 2.'!Podrucje_ispisa</vt:lpstr>
      <vt:lpstr>'R -Tablica 3.'!Podrucje_ispisa</vt:lpstr>
      <vt:lpstr>'Rač fin-Tablica 5.'!Podrucje_ispisa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PRORAČUNA</dc:title>
  <dc:creator>Tina Prašnički</dc:creator>
  <cp:lastModifiedBy>Ravnatelj PC</cp:lastModifiedBy>
  <cp:lastPrinted>2025-03-26T07:44:35Z</cp:lastPrinted>
  <dcterms:created xsi:type="dcterms:W3CDTF">2018-03-15T13:07:00Z</dcterms:created>
  <dcterms:modified xsi:type="dcterms:W3CDTF">2025-03-28T07:42:13Z</dcterms:modified>
</cp:coreProperties>
</file>